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tabRatio="872"/>
  </bookViews>
  <sheets>
    <sheet name="Рейтинг" sheetId="1" r:id="rId1"/>
    <sheet name="Лист5" sheetId="13" r:id="rId2"/>
    <sheet name="Лист4" sheetId="12" r:id="rId3"/>
    <sheet name="знаки" sheetId="8" state="hidden" r:id="rId4"/>
    <sheet name="Лист6" sheetId="9" state="hidden" r:id="rId5"/>
    <sheet name="СМИ" sheetId="7" state="hidden" r:id="rId6"/>
    <sheet name="зарегистрированные" sheetId="5" state="hidden" r:id="rId7"/>
    <sheet name="принявшие участие " sheetId="6" state="hidden" r:id="rId8"/>
    <sheet name="принявшие 3 кв" sheetId="10" state="hidden" r:id="rId9"/>
    <sheet name="знаки общие" sheetId="11" state="hidden" r:id="rId10"/>
    <sheet name="Лист1" sheetId="2" state="hidden" r:id="rId11"/>
    <sheet name="Лист2" sheetId="3" state="hidden" r:id="rId12"/>
    <sheet name="Лист3" sheetId="4" state="hidden" r:id="rId13"/>
  </sheets>
  <definedNames>
    <definedName name="_xlnm._FilterDatabase" localSheetId="6" hidden="1">зарегистрированные!$D$3:$E$90</definedName>
    <definedName name="_xlnm._FilterDatabase" localSheetId="3" hidden="1">знаки!$C$2:$D$87</definedName>
    <definedName name="_xlnm._FilterDatabase" localSheetId="11" hidden="1">Лист2!$D$3:$E$88</definedName>
    <definedName name="_xlnm._FilterDatabase" localSheetId="12" hidden="1">Лист3!$D$2:$E$91</definedName>
    <definedName name="_xlnm._FilterDatabase" localSheetId="4" hidden="1">Лист6!$C$2:$D$87</definedName>
    <definedName name="_xlnm._FilterDatabase" localSheetId="0" hidden="1">Рейтинг!$B$4:$AI$51</definedName>
    <definedName name="_xlnm._FilterDatabase" localSheetId="5" hidden="1">СМИ!$C$3:$D$88</definedName>
    <definedName name="_xlnm.Print_Area" localSheetId="0">Рейтинг!$B$2:$AI$49</definedName>
  </definedNames>
  <calcPr calcId="181029"/>
</workbook>
</file>

<file path=xl/calcChain.xml><?xml version="1.0" encoding="utf-8"?>
<calcChain xmlns="http://schemas.openxmlformats.org/spreadsheetml/2006/main">
  <c r="D4" i="13" l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3" i="13"/>
  <c r="AD50" i="1"/>
  <c r="Y50" i="1"/>
  <c r="V50" i="1"/>
  <c r="T50" i="1"/>
  <c r="R50" i="1"/>
  <c r="N50" i="1"/>
  <c r="L50" i="1"/>
  <c r="H50" i="1"/>
  <c r="F50" i="1"/>
  <c r="AD44" i="1"/>
  <c r="Y44" i="1"/>
  <c r="V44" i="1"/>
  <c r="T44" i="1"/>
  <c r="R44" i="1"/>
  <c r="N44" i="1"/>
  <c r="L44" i="1"/>
  <c r="H44" i="1"/>
  <c r="F44" i="1"/>
  <c r="AD47" i="1"/>
  <c r="Y47" i="1"/>
  <c r="V47" i="1"/>
  <c r="T47" i="1"/>
  <c r="R47" i="1"/>
  <c r="N47" i="1"/>
  <c r="L47" i="1"/>
  <c r="H47" i="1"/>
  <c r="F47" i="1"/>
  <c r="AD49" i="1"/>
  <c r="Y49" i="1"/>
  <c r="V49" i="1"/>
  <c r="T49" i="1"/>
  <c r="R49" i="1"/>
  <c r="N49" i="1"/>
  <c r="L49" i="1"/>
  <c r="H49" i="1"/>
  <c r="F49" i="1"/>
  <c r="AD37" i="1"/>
  <c r="Y37" i="1"/>
  <c r="V37" i="1"/>
  <c r="T37" i="1"/>
  <c r="R37" i="1"/>
  <c r="N37" i="1"/>
  <c r="L37" i="1"/>
  <c r="H37" i="1"/>
  <c r="F37" i="1"/>
  <c r="AD45" i="1"/>
  <c r="Y45" i="1"/>
  <c r="V45" i="1"/>
  <c r="T45" i="1"/>
  <c r="R45" i="1"/>
  <c r="N45" i="1"/>
  <c r="L45" i="1"/>
  <c r="H45" i="1"/>
  <c r="F45" i="1"/>
  <c r="AD35" i="1"/>
  <c r="Y35" i="1"/>
  <c r="V35" i="1"/>
  <c r="T35" i="1"/>
  <c r="R35" i="1"/>
  <c r="N35" i="1"/>
  <c r="L35" i="1"/>
  <c r="H35" i="1"/>
  <c r="F35" i="1"/>
  <c r="AD46" i="1"/>
  <c r="Y46" i="1"/>
  <c r="V46" i="1"/>
  <c r="T46" i="1"/>
  <c r="R46" i="1"/>
  <c r="N46" i="1"/>
  <c r="L46" i="1"/>
  <c r="H46" i="1"/>
  <c r="F46" i="1"/>
  <c r="AD15" i="1"/>
  <c r="Y15" i="1"/>
  <c r="V15" i="1"/>
  <c r="T15" i="1"/>
  <c r="R15" i="1"/>
  <c r="N15" i="1"/>
  <c r="L15" i="1"/>
  <c r="H15" i="1"/>
  <c r="F15" i="1"/>
  <c r="AD34" i="1"/>
  <c r="Y34" i="1"/>
  <c r="V34" i="1"/>
  <c r="T34" i="1"/>
  <c r="R34" i="1"/>
  <c r="N34" i="1"/>
  <c r="L34" i="1"/>
  <c r="H34" i="1"/>
  <c r="F34" i="1"/>
  <c r="AD33" i="1"/>
  <c r="Y33" i="1"/>
  <c r="V33" i="1"/>
  <c r="T33" i="1"/>
  <c r="R33" i="1"/>
  <c r="N33" i="1"/>
  <c r="L33" i="1"/>
  <c r="H33" i="1"/>
  <c r="F33" i="1"/>
  <c r="AD40" i="1"/>
  <c r="Y40" i="1"/>
  <c r="V40" i="1"/>
  <c r="T40" i="1"/>
  <c r="R40" i="1"/>
  <c r="N40" i="1"/>
  <c r="L40" i="1"/>
  <c r="H40" i="1"/>
  <c r="F40" i="1"/>
  <c r="AD26" i="1"/>
  <c r="Y26" i="1"/>
  <c r="V26" i="1"/>
  <c r="T26" i="1"/>
  <c r="R26" i="1"/>
  <c r="N26" i="1"/>
  <c r="L26" i="1"/>
  <c r="H26" i="1"/>
  <c r="F26" i="1"/>
  <c r="AD41" i="1"/>
  <c r="Y41" i="1"/>
  <c r="V41" i="1"/>
  <c r="T41" i="1"/>
  <c r="R41" i="1"/>
  <c r="N41" i="1"/>
  <c r="L41" i="1"/>
  <c r="H41" i="1"/>
  <c r="F41" i="1"/>
  <c r="AD14" i="1"/>
  <c r="Y14" i="1"/>
  <c r="V14" i="1"/>
  <c r="T14" i="1"/>
  <c r="R14" i="1"/>
  <c r="N14" i="1"/>
  <c r="L14" i="1"/>
  <c r="H14" i="1"/>
  <c r="F14" i="1"/>
  <c r="AD48" i="1"/>
  <c r="Y48" i="1"/>
  <c r="V48" i="1"/>
  <c r="T48" i="1"/>
  <c r="R48" i="1"/>
  <c r="N48" i="1"/>
  <c r="L48" i="1"/>
  <c r="H48" i="1"/>
  <c r="F48" i="1"/>
  <c r="AD28" i="1"/>
  <c r="Y28" i="1"/>
  <c r="V28" i="1"/>
  <c r="T28" i="1"/>
  <c r="R28" i="1"/>
  <c r="N28" i="1"/>
  <c r="L28" i="1"/>
  <c r="H28" i="1"/>
  <c r="F28" i="1"/>
  <c r="AD22" i="1"/>
  <c r="Y22" i="1"/>
  <c r="V22" i="1"/>
  <c r="T22" i="1"/>
  <c r="R22" i="1"/>
  <c r="N22" i="1"/>
  <c r="L22" i="1"/>
  <c r="H22" i="1"/>
  <c r="F22" i="1"/>
  <c r="AD43" i="1"/>
  <c r="Y43" i="1"/>
  <c r="V43" i="1"/>
  <c r="T43" i="1"/>
  <c r="R43" i="1"/>
  <c r="N43" i="1"/>
  <c r="L43" i="1"/>
  <c r="H43" i="1"/>
  <c r="F43" i="1"/>
  <c r="AD21" i="1"/>
  <c r="Y21" i="1"/>
  <c r="V21" i="1"/>
  <c r="T21" i="1"/>
  <c r="R21" i="1"/>
  <c r="N21" i="1"/>
  <c r="L21" i="1"/>
  <c r="H21" i="1"/>
  <c r="F21" i="1"/>
  <c r="AD32" i="1"/>
  <c r="Y32" i="1"/>
  <c r="V32" i="1"/>
  <c r="T32" i="1"/>
  <c r="R32" i="1"/>
  <c r="N32" i="1"/>
  <c r="L32" i="1"/>
  <c r="H32" i="1"/>
  <c r="F32" i="1"/>
  <c r="AD39" i="1"/>
  <c r="Y39" i="1"/>
  <c r="V39" i="1"/>
  <c r="T39" i="1"/>
  <c r="R39" i="1"/>
  <c r="N39" i="1"/>
  <c r="L39" i="1"/>
  <c r="H39" i="1"/>
  <c r="F39" i="1"/>
  <c r="AD30" i="1"/>
  <c r="Y30" i="1"/>
  <c r="V30" i="1"/>
  <c r="T30" i="1"/>
  <c r="R30" i="1"/>
  <c r="N30" i="1"/>
  <c r="L30" i="1"/>
  <c r="H30" i="1"/>
  <c r="F30" i="1"/>
  <c r="AD10" i="1"/>
  <c r="Y10" i="1"/>
  <c r="V10" i="1"/>
  <c r="T10" i="1"/>
  <c r="R10" i="1"/>
  <c r="N10" i="1"/>
  <c r="L10" i="1"/>
  <c r="H10" i="1"/>
  <c r="F10" i="1"/>
  <c r="AD38" i="1"/>
  <c r="Y38" i="1"/>
  <c r="V38" i="1"/>
  <c r="T38" i="1"/>
  <c r="R38" i="1"/>
  <c r="N38" i="1"/>
  <c r="L38" i="1"/>
  <c r="H38" i="1"/>
  <c r="F38" i="1"/>
  <c r="AD31" i="1"/>
  <c r="Y31" i="1"/>
  <c r="V31" i="1"/>
  <c r="T31" i="1"/>
  <c r="R31" i="1"/>
  <c r="N31" i="1"/>
  <c r="L31" i="1"/>
  <c r="H31" i="1"/>
  <c r="F31" i="1"/>
  <c r="AD27" i="1"/>
  <c r="Y27" i="1"/>
  <c r="V27" i="1"/>
  <c r="T27" i="1"/>
  <c r="R27" i="1"/>
  <c r="N27" i="1"/>
  <c r="L27" i="1"/>
  <c r="H27" i="1"/>
  <c r="F27" i="1"/>
  <c r="AD18" i="1"/>
  <c r="Y18" i="1"/>
  <c r="V18" i="1"/>
  <c r="T18" i="1"/>
  <c r="R18" i="1"/>
  <c r="N18" i="1"/>
  <c r="L18" i="1"/>
  <c r="H18" i="1"/>
  <c r="F18" i="1"/>
  <c r="AD19" i="1"/>
  <c r="Y19" i="1"/>
  <c r="V19" i="1"/>
  <c r="T19" i="1"/>
  <c r="R19" i="1"/>
  <c r="N19" i="1"/>
  <c r="L19" i="1"/>
  <c r="H19" i="1"/>
  <c r="F19" i="1"/>
  <c r="AD16" i="1"/>
  <c r="Y16" i="1"/>
  <c r="V16" i="1"/>
  <c r="T16" i="1"/>
  <c r="R16" i="1"/>
  <c r="N16" i="1"/>
  <c r="L16" i="1"/>
  <c r="H16" i="1"/>
  <c r="F16" i="1"/>
  <c r="AD9" i="1"/>
  <c r="Y9" i="1"/>
  <c r="V9" i="1"/>
  <c r="T9" i="1"/>
  <c r="R9" i="1"/>
  <c r="N9" i="1"/>
  <c r="L9" i="1"/>
  <c r="H9" i="1"/>
  <c r="F9" i="1"/>
  <c r="AD20" i="1"/>
  <c r="Y20" i="1"/>
  <c r="V20" i="1"/>
  <c r="T20" i="1"/>
  <c r="R20" i="1"/>
  <c r="N20" i="1"/>
  <c r="L20" i="1"/>
  <c r="H20" i="1"/>
  <c r="F20" i="1"/>
  <c r="AD12" i="1"/>
  <c r="Y12" i="1"/>
  <c r="V12" i="1"/>
  <c r="T12" i="1"/>
  <c r="R12" i="1"/>
  <c r="N12" i="1"/>
  <c r="L12" i="1"/>
  <c r="H12" i="1"/>
  <c r="F12" i="1"/>
  <c r="AD36" i="1"/>
  <c r="Y36" i="1"/>
  <c r="V36" i="1"/>
  <c r="T36" i="1"/>
  <c r="R36" i="1"/>
  <c r="N36" i="1"/>
  <c r="L36" i="1"/>
  <c r="H36" i="1"/>
  <c r="F36" i="1"/>
  <c r="AD13" i="1"/>
  <c r="Y13" i="1"/>
  <c r="V13" i="1"/>
  <c r="T13" i="1"/>
  <c r="R13" i="1"/>
  <c r="N13" i="1"/>
  <c r="L13" i="1"/>
  <c r="H13" i="1"/>
  <c r="F13" i="1"/>
  <c r="AD25" i="1"/>
  <c r="Y25" i="1"/>
  <c r="V25" i="1"/>
  <c r="T25" i="1"/>
  <c r="R25" i="1"/>
  <c r="N25" i="1"/>
  <c r="L25" i="1"/>
  <c r="H25" i="1"/>
  <c r="F25" i="1"/>
  <c r="AD23" i="1"/>
  <c r="Y23" i="1"/>
  <c r="V23" i="1"/>
  <c r="T23" i="1"/>
  <c r="R23" i="1"/>
  <c r="N23" i="1"/>
  <c r="L23" i="1"/>
  <c r="H23" i="1"/>
  <c r="F23" i="1"/>
  <c r="AD42" i="1"/>
  <c r="Y42" i="1"/>
  <c r="V42" i="1"/>
  <c r="T42" i="1"/>
  <c r="R42" i="1"/>
  <c r="N42" i="1"/>
  <c r="L42" i="1"/>
  <c r="H42" i="1"/>
  <c r="F42" i="1"/>
  <c r="AD29" i="1"/>
  <c r="Y29" i="1"/>
  <c r="V29" i="1"/>
  <c r="T29" i="1"/>
  <c r="R29" i="1"/>
  <c r="N29" i="1"/>
  <c r="L29" i="1"/>
  <c r="H29" i="1"/>
  <c r="F29" i="1"/>
  <c r="AD8" i="1"/>
  <c r="Y8" i="1"/>
  <c r="V8" i="1"/>
  <c r="T8" i="1"/>
  <c r="R8" i="1"/>
  <c r="N8" i="1"/>
  <c r="L8" i="1"/>
  <c r="H8" i="1"/>
  <c r="F8" i="1"/>
  <c r="AD7" i="1"/>
  <c r="Y7" i="1"/>
  <c r="V7" i="1"/>
  <c r="T7" i="1"/>
  <c r="R7" i="1"/>
  <c r="N7" i="1"/>
  <c r="L7" i="1"/>
  <c r="H7" i="1"/>
  <c r="F7" i="1"/>
  <c r="AD11" i="1"/>
  <c r="Y11" i="1"/>
  <c r="V11" i="1"/>
  <c r="T11" i="1"/>
  <c r="R11" i="1"/>
  <c r="N11" i="1"/>
  <c r="L11" i="1"/>
  <c r="H11" i="1"/>
  <c r="F11" i="1"/>
  <c r="AD17" i="1"/>
  <c r="Y17" i="1"/>
  <c r="V17" i="1"/>
  <c r="T17" i="1"/>
  <c r="R17" i="1"/>
  <c r="N17" i="1"/>
  <c r="L17" i="1"/>
  <c r="H17" i="1"/>
  <c r="F17" i="1"/>
  <c r="AD6" i="1"/>
  <c r="Y6" i="1"/>
  <c r="V6" i="1"/>
  <c r="T6" i="1"/>
  <c r="R6" i="1"/>
  <c r="N6" i="1"/>
  <c r="L6" i="1"/>
  <c r="H6" i="1"/>
  <c r="F6" i="1"/>
  <c r="AD24" i="1"/>
  <c r="Y24" i="1"/>
  <c r="V24" i="1"/>
  <c r="T24" i="1"/>
  <c r="R24" i="1"/>
  <c r="N24" i="1"/>
  <c r="L24" i="1"/>
  <c r="H24" i="1"/>
  <c r="F24" i="1"/>
  <c r="G6" i="1" l="1"/>
  <c r="I11" i="1"/>
  <c r="I6" i="1"/>
  <c r="O17" i="1"/>
  <c r="I17" i="1"/>
  <c r="O11" i="1"/>
  <c r="AE6" i="1"/>
  <c r="Z24" i="1"/>
  <c r="Z42" i="1"/>
  <c r="M17" i="1"/>
  <c r="U17" i="1"/>
  <c r="U42" i="1"/>
  <c r="U6" i="1"/>
  <c r="W24" i="1"/>
  <c r="S8" i="1"/>
  <c r="W11" i="1"/>
  <c r="W6" i="1"/>
  <c r="W17" i="1"/>
  <c r="AE50" i="1"/>
  <c r="AE47" i="1"/>
  <c r="AE37" i="1"/>
  <c r="AE35" i="1"/>
  <c r="AE15" i="1"/>
  <c r="AE33" i="1"/>
  <c r="AE26" i="1"/>
  <c r="AE14" i="1"/>
  <c r="AE28" i="1"/>
  <c r="AE43" i="1"/>
  <c r="AE32" i="1"/>
  <c r="AE30" i="1"/>
  <c r="AE31" i="1"/>
  <c r="AE18" i="1"/>
  <c r="AE36" i="1"/>
  <c r="AE24" i="1"/>
  <c r="AE20" i="1"/>
  <c r="AE25" i="1"/>
  <c r="AE8" i="1"/>
  <c r="AE16" i="1"/>
  <c r="M47" i="1"/>
  <c r="M37" i="1"/>
  <c r="M35" i="1"/>
  <c r="M15" i="1"/>
  <c r="M33" i="1"/>
  <c r="M26" i="1"/>
  <c r="M14" i="1"/>
  <c r="M28" i="1"/>
  <c r="M43" i="1"/>
  <c r="M32" i="1"/>
  <c r="M30" i="1"/>
  <c r="M19" i="1"/>
  <c r="M25" i="1"/>
  <c r="M31" i="1"/>
  <c r="M18" i="1"/>
  <c r="M12" i="1"/>
  <c r="M42" i="1"/>
  <c r="M20" i="1"/>
  <c r="S24" i="1"/>
  <c r="M6" i="1"/>
  <c r="G47" i="1"/>
  <c r="G37" i="1"/>
  <c r="G35" i="1"/>
  <c r="G15" i="1"/>
  <c r="G33" i="1"/>
  <c r="G26" i="1"/>
  <c r="G14" i="1"/>
  <c r="G28" i="1"/>
  <c r="G43" i="1"/>
  <c r="G32" i="1"/>
  <c r="G30" i="1"/>
  <c r="G25" i="1"/>
  <c r="G31" i="1"/>
  <c r="G18" i="1"/>
  <c r="G42" i="1"/>
  <c r="G20" i="1"/>
  <c r="M24" i="1"/>
  <c r="AA24" i="1"/>
  <c r="Z17" i="1"/>
  <c r="U11" i="1"/>
  <c r="Z7" i="1"/>
  <c r="G24" i="1"/>
  <c r="O50" i="1"/>
  <c r="O47" i="1"/>
  <c r="O37" i="1"/>
  <c r="O35" i="1"/>
  <c r="O15" i="1"/>
  <c r="O33" i="1"/>
  <c r="O26" i="1"/>
  <c r="O14" i="1"/>
  <c r="O28" i="1"/>
  <c r="O43" i="1"/>
  <c r="O27" i="1"/>
  <c r="O36" i="1"/>
  <c r="O24" i="1"/>
  <c r="O32" i="1"/>
  <c r="O30" i="1"/>
  <c r="O9" i="1"/>
  <c r="O25" i="1"/>
  <c r="O31" i="1"/>
  <c r="O16" i="1"/>
  <c r="W47" i="1"/>
  <c r="W37" i="1"/>
  <c r="W35" i="1"/>
  <c r="W15" i="1"/>
  <c r="W33" i="1"/>
  <c r="W26" i="1"/>
  <c r="W14" i="1"/>
  <c r="W28" i="1"/>
  <c r="W43" i="1"/>
  <c r="W32" i="1"/>
  <c r="W30" i="1"/>
  <c r="W12" i="1"/>
  <c r="W25" i="1"/>
  <c r="W31" i="1"/>
  <c r="W18" i="1"/>
  <c r="W19" i="1"/>
  <c r="W42" i="1"/>
  <c r="W20" i="1"/>
  <c r="O6" i="1"/>
  <c r="Z6" i="1"/>
  <c r="S17" i="1"/>
  <c r="AA17" i="1"/>
  <c r="G7" i="1"/>
  <c r="S7" i="1"/>
  <c r="AA7" i="1"/>
  <c r="I29" i="1"/>
  <c r="U29" i="1"/>
  <c r="I23" i="1"/>
  <c r="U23" i="1"/>
  <c r="O13" i="1"/>
  <c r="AA13" i="1"/>
  <c r="M36" i="1"/>
  <c r="W36" i="1"/>
  <c r="M16" i="1"/>
  <c r="W16" i="1"/>
  <c r="I50" i="1"/>
  <c r="I47" i="1"/>
  <c r="I37" i="1"/>
  <c r="I35" i="1"/>
  <c r="I15" i="1"/>
  <c r="I33" i="1"/>
  <c r="I36" i="1"/>
  <c r="I24" i="1"/>
  <c r="I32" i="1"/>
  <c r="I30" i="1"/>
  <c r="I25" i="1"/>
  <c r="I26" i="1"/>
  <c r="I14" i="1"/>
  <c r="I28" i="1"/>
  <c r="I43" i="1"/>
  <c r="I31" i="1"/>
  <c r="I16" i="1"/>
  <c r="AE17" i="1"/>
  <c r="G11" i="1"/>
  <c r="M11" i="1"/>
  <c r="S11" i="1"/>
  <c r="I7" i="1"/>
  <c r="U7" i="1"/>
  <c r="AE7" i="1"/>
  <c r="G8" i="1"/>
  <c r="M8" i="1"/>
  <c r="W8" i="1"/>
  <c r="M29" i="1"/>
  <c r="W29" i="1"/>
  <c r="M23" i="1"/>
  <c r="W23" i="1"/>
  <c r="G13" i="1"/>
  <c r="S13" i="1"/>
  <c r="AE13" i="1"/>
  <c r="I20" i="1"/>
  <c r="U20" i="1"/>
  <c r="AE9" i="1"/>
  <c r="I18" i="1"/>
  <c r="U18" i="1"/>
  <c r="G17" i="1"/>
  <c r="AE11" i="1"/>
  <c r="M7" i="1"/>
  <c r="W7" i="1"/>
  <c r="AA8" i="1"/>
  <c r="O29" i="1"/>
  <c r="AA29" i="1"/>
  <c r="AB29" i="1" s="1"/>
  <c r="Z29" i="1"/>
  <c r="O42" i="1"/>
  <c r="AE42" i="1"/>
  <c r="O23" i="1"/>
  <c r="Z23" i="1"/>
  <c r="I13" i="1"/>
  <c r="U13" i="1"/>
  <c r="G36" i="1"/>
  <c r="S36" i="1"/>
  <c r="I9" i="1"/>
  <c r="U9" i="1"/>
  <c r="G16" i="1"/>
  <c r="S16" i="1"/>
  <c r="I27" i="1"/>
  <c r="U27" i="1"/>
  <c r="S47" i="1"/>
  <c r="S37" i="1"/>
  <c r="S35" i="1"/>
  <c r="S15" i="1"/>
  <c r="S33" i="1"/>
  <c r="S26" i="1"/>
  <c r="S14" i="1"/>
  <c r="S28" i="1"/>
  <c r="S43" i="1"/>
  <c r="S32" i="1"/>
  <c r="S30" i="1"/>
  <c r="S25" i="1"/>
  <c r="S31" i="1"/>
  <c r="S18" i="1"/>
  <c r="S42" i="1"/>
  <c r="S20" i="1"/>
  <c r="S6" i="1"/>
  <c r="U50" i="1"/>
  <c r="U47" i="1"/>
  <c r="U37" i="1"/>
  <c r="U35" i="1"/>
  <c r="U15" i="1"/>
  <c r="U33" i="1"/>
  <c r="U26" i="1"/>
  <c r="U14" i="1"/>
  <c r="U28" i="1"/>
  <c r="U43" i="1"/>
  <c r="U36" i="1"/>
  <c r="U24" i="1"/>
  <c r="U32" i="1"/>
  <c r="U30" i="1"/>
  <c r="U25" i="1"/>
  <c r="U31" i="1"/>
  <c r="U16" i="1"/>
  <c r="AA15" i="1"/>
  <c r="AA26" i="1"/>
  <c r="AA28" i="1"/>
  <c r="AA32" i="1"/>
  <c r="AA31" i="1"/>
  <c r="Z50" i="1"/>
  <c r="Z47" i="1"/>
  <c r="Z37" i="1"/>
  <c r="Z35" i="1"/>
  <c r="Z15" i="1"/>
  <c r="Z33" i="1"/>
  <c r="AA19" i="1"/>
  <c r="Z9" i="1"/>
  <c r="AA36" i="1"/>
  <c r="AB36" i="1" s="1"/>
  <c r="AA23" i="1"/>
  <c r="Z36" i="1"/>
  <c r="AA6" i="1"/>
  <c r="Z26" i="1"/>
  <c r="Z14" i="1"/>
  <c r="Z28" i="1"/>
  <c r="Z43" i="1"/>
  <c r="Z32" i="1"/>
  <c r="Z30" i="1"/>
  <c r="AA38" i="1"/>
  <c r="AA27" i="1"/>
  <c r="AB27" i="1" s="1"/>
  <c r="AA16" i="1"/>
  <c r="AA12" i="1"/>
  <c r="AB12" i="1" s="1"/>
  <c r="Z25" i="1"/>
  <c r="Z31" i="1"/>
  <c r="Z16" i="1"/>
  <c r="AA9" i="1"/>
  <c r="AB9" i="1" s="1"/>
  <c r="AA42" i="1"/>
  <c r="AA11" i="1"/>
  <c r="Z11" i="1"/>
  <c r="O7" i="1"/>
  <c r="I8" i="1"/>
  <c r="O8" i="1"/>
  <c r="U8" i="1"/>
  <c r="Z8" i="1"/>
  <c r="G29" i="1"/>
  <c r="S29" i="1"/>
  <c r="AE29" i="1"/>
  <c r="I42" i="1"/>
  <c r="G23" i="1"/>
  <c r="S23" i="1"/>
  <c r="AE23" i="1"/>
  <c r="AA25" i="1"/>
  <c r="M13" i="1"/>
  <c r="W13" i="1"/>
  <c r="G12" i="1"/>
  <c r="S12" i="1"/>
  <c r="O20" i="1"/>
  <c r="G19" i="1"/>
  <c r="S19" i="1"/>
  <c r="O18" i="1"/>
  <c r="Z18" i="1"/>
  <c r="Z13" i="1"/>
  <c r="Z12" i="1"/>
  <c r="G9" i="1"/>
  <c r="O19" i="1"/>
  <c r="S27" i="1"/>
  <c r="Z27" i="1"/>
  <c r="O38" i="1"/>
  <c r="Z38" i="1"/>
  <c r="G10" i="1"/>
  <c r="AE10" i="1"/>
  <c r="AE39" i="1"/>
  <c r="U12" i="1"/>
  <c r="AA20" i="1"/>
  <c r="AB20" i="1" s="1"/>
  <c r="W9" i="1"/>
  <c r="I19" i="1"/>
  <c r="AE19" i="1"/>
  <c r="M27" i="1"/>
  <c r="G38" i="1"/>
  <c r="S38" i="1"/>
  <c r="I10" i="1"/>
  <c r="U10" i="1"/>
  <c r="I39" i="1"/>
  <c r="U39" i="1"/>
  <c r="O12" i="1"/>
  <c r="Z20" i="1"/>
  <c r="S9" i="1"/>
  <c r="Z19" i="1"/>
  <c r="G27" i="1"/>
  <c r="AE27" i="1"/>
  <c r="I38" i="1"/>
  <c r="U38" i="1"/>
  <c r="AE38" i="1"/>
  <c r="I12" i="1"/>
  <c r="AE12" i="1"/>
  <c r="M9" i="1"/>
  <c r="U19" i="1"/>
  <c r="AA18" i="1"/>
  <c r="W27" i="1"/>
  <c r="M38" i="1"/>
  <c r="W38" i="1"/>
  <c r="O10" i="1"/>
  <c r="Z10" i="1"/>
  <c r="AA10" i="1"/>
  <c r="O39" i="1"/>
  <c r="Z39" i="1"/>
  <c r="AA39" i="1"/>
  <c r="O21" i="1"/>
  <c r="Z21" i="1"/>
  <c r="AA21" i="1"/>
  <c r="AB21" i="1" s="1"/>
  <c r="O22" i="1"/>
  <c r="Z22" i="1"/>
  <c r="AA22" i="1"/>
  <c r="O48" i="1"/>
  <c r="Z48" i="1"/>
  <c r="AA48" i="1"/>
  <c r="AB48" i="1" s="1"/>
  <c r="O41" i="1"/>
  <c r="Z41" i="1"/>
  <c r="AA41" i="1"/>
  <c r="AB41" i="1" s="1"/>
  <c r="O40" i="1"/>
  <c r="Z40" i="1"/>
  <c r="O34" i="1"/>
  <c r="Z34" i="1"/>
  <c r="O46" i="1"/>
  <c r="Z46" i="1"/>
  <c r="O45" i="1"/>
  <c r="Z45" i="1"/>
  <c r="O49" i="1"/>
  <c r="Z49" i="1"/>
  <c r="O44" i="1"/>
  <c r="AA44" i="1"/>
  <c r="Z44" i="1"/>
  <c r="W50" i="1"/>
  <c r="S10" i="1"/>
  <c r="G39" i="1"/>
  <c r="S39" i="1"/>
  <c r="G21" i="1"/>
  <c r="S21" i="1"/>
  <c r="G22" i="1"/>
  <c r="S22" i="1"/>
  <c r="G48" i="1"/>
  <c r="S48" i="1"/>
  <c r="G41" i="1"/>
  <c r="S41" i="1"/>
  <c r="G40" i="1"/>
  <c r="S40" i="1"/>
  <c r="AA40" i="1"/>
  <c r="G34" i="1"/>
  <c r="S34" i="1"/>
  <c r="AA34" i="1"/>
  <c r="G46" i="1"/>
  <c r="S46" i="1"/>
  <c r="AA46" i="1"/>
  <c r="G45" i="1"/>
  <c r="S45" i="1"/>
  <c r="AA45" i="1"/>
  <c r="G49" i="1"/>
  <c r="S49" i="1"/>
  <c r="AA49" i="1"/>
  <c r="G44" i="1"/>
  <c r="S44" i="1"/>
  <c r="AE44" i="1"/>
  <c r="S50" i="1"/>
  <c r="AA50" i="1"/>
  <c r="I21" i="1"/>
  <c r="U21" i="1"/>
  <c r="AE21" i="1"/>
  <c r="I22" i="1"/>
  <c r="U22" i="1"/>
  <c r="AE22" i="1"/>
  <c r="I48" i="1"/>
  <c r="U48" i="1"/>
  <c r="AE48" i="1"/>
  <c r="I41" i="1"/>
  <c r="U41" i="1"/>
  <c r="AE41" i="1"/>
  <c r="I40" i="1"/>
  <c r="U40" i="1"/>
  <c r="AE40" i="1"/>
  <c r="I34" i="1"/>
  <c r="U34" i="1"/>
  <c r="AE34" i="1"/>
  <c r="I46" i="1"/>
  <c r="U46" i="1"/>
  <c r="AE46" i="1"/>
  <c r="I45" i="1"/>
  <c r="U45" i="1"/>
  <c r="AE45" i="1"/>
  <c r="I49" i="1"/>
  <c r="U49" i="1"/>
  <c r="AE49" i="1"/>
  <c r="I44" i="1"/>
  <c r="U44" i="1"/>
  <c r="M50" i="1"/>
  <c r="M10" i="1"/>
  <c r="W10" i="1"/>
  <c r="AA30" i="1"/>
  <c r="M39" i="1"/>
  <c r="W39" i="1"/>
  <c r="M21" i="1"/>
  <c r="W21" i="1"/>
  <c r="AA43" i="1"/>
  <c r="M22" i="1"/>
  <c r="W22" i="1"/>
  <c r="M48" i="1"/>
  <c r="W48" i="1"/>
  <c r="AA14" i="1"/>
  <c r="M41" i="1"/>
  <c r="W41" i="1"/>
  <c r="M40" i="1"/>
  <c r="W40" i="1"/>
  <c r="AA33" i="1"/>
  <c r="M34" i="1"/>
  <c r="W34" i="1"/>
  <c r="M46" i="1"/>
  <c r="W46" i="1"/>
  <c r="AA35" i="1"/>
  <c r="AB35" i="1" s="1"/>
  <c r="M45" i="1"/>
  <c r="W45" i="1"/>
  <c r="AA37" i="1"/>
  <c r="M49" i="1"/>
  <c r="W49" i="1"/>
  <c r="AA47" i="1"/>
  <c r="M44" i="1"/>
  <c r="W44" i="1"/>
  <c r="G50" i="1"/>
  <c r="AB30" i="1" l="1"/>
  <c r="AB22" i="1"/>
  <c r="AF22" i="1" s="1"/>
  <c r="AB31" i="1"/>
  <c r="AF31" i="1" s="1"/>
  <c r="AB37" i="1"/>
  <c r="AF37" i="1" s="1"/>
  <c r="AB50" i="1"/>
  <c r="AB14" i="1"/>
  <c r="AF14" i="1" s="1"/>
  <c r="AB46" i="1"/>
  <c r="AF46" i="1" s="1"/>
  <c r="AB43" i="1"/>
  <c r="AF43" i="1" s="1"/>
  <c r="AB42" i="1"/>
  <c r="AF42" i="1" s="1"/>
  <c r="AB44" i="1"/>
  <c r="AF44" i="1" s="1"/>
  <c r="AB45" i="1"/>
  <c r="AF45" i="1" s="1"/>
  <c r="AB47" i="1"/>
  <c r="AF47" i="1" s="1"/>
  <c r="AB49" i="1"/>
  <c r="AF49" i="1" s="1"/>
  <c r="AB28" i="1"/>
  <c r="AF28" i="1" s="1"/>
  <c r="AB40" i="1"/>
  <c r="AF40" i="1" s="1"/>
  <c r="AB26" i="1"/>
  <c r="AF26" i="1" s="1"/>
  <c r="AB10" i="1"/>
  <c r="AF10" i="1" s="1"/>
  <c r="AB19" i="1"/>
  <c r="AF19" i="1" s="1"/>
  <c r="AB15" i="1"/>
  <c r="AF15" i="1" s="1"/>
  <c r="AB33" i="1"/>
  <c r="AF33" i="1" s="1"/>
  <c r="AB32" i="1"/>
  <c r="AF32" i="1" s="1"/>
  <c r="AB18" i="1"/>
  <c r="AF18" i="1" s="1"/>
  <c r="AB16" i="1"/>
  <c r="AF16" i="1" s="1"/>
  <c r="AB7" i="1"/>
  <c r="AF7" i="1" s="1"/>
  <c r="AF50" i="1"/>
  <c r="AF48" i="1"/>
  <c r="AF21" i="1"/>
  <c r="AF27" i="1"/>
  <c r="AF29" i="1"/>
  <c r="AB38" i="1"/>
  <c r="AF38" i="1" s="1"/>
  <c r="AB13" i="1"/>
  <c r="AF13" i="1" s="1"/>
  <c r="AF20" i="1"/>
  <c r="AF9" i="1"/>
  <c r="AB25" i="1"/>
  <c r="AF25" i="1" s="1"/>
  <c r="AB23" i="1"/>
  <c r="AF23" i="1" s="1"/>
  <c r="AF36" i="1"/>
  <c r="AB17" i="1"/>
  <c r="AF17" i="1" s="1"/>
  <c r="AF30" i="1"/>
  <c r="AF35" i="1"/>
  <c r="AF41" i="1"/>
  <c r="AB39" i="1"/>
  <c r="AF39" i="1" s="1"/>
  <c r="AF12" i="1"/>
  <c r="AB24" i="1"/>
  <c r="AF24" i="1" s="1"/>
  <c r="AB34" i="1"/>
  <c r="AF34" i="1" s="1"/>
  <c r="AB11" i="1"/>
  <c r="AF11" i="1" s="1"/>
  <c r="AB6" i="1"/>
  <c r="AF6" i="1" s="1"/>
  <c r="AB8" i="1"/>
  <c r="AF8" i="1" s="1"/>
  <c r="AI23" i="1" l="1"/>
  <c r="AH23" i="1" s="1"/>
  <c r="AI13" i="1"/>
  <c r="AH13" i="1" s="1"/>
  <c r="AI25" i="1"/>
  <c r="AH25" i="1" s="1"/>
  <c r="AI34" i="1"/>
  <c r="AH34" i="1" s="1"/>
  <c r="AI11" i="1"/>
  <c r="AH11" i="1" s="1"/>
  <c r="AI6" i="1"/>
  <c r="AH6" i="1" s="1"/>
  <c r="AI26" i="1"/>
  <c r="AH26" i="1" s="1"/>
  <c r="AI24" i="1"/>
  <c r="AH24" i="1" s="1"/>
  <c r="AI39" i="1"/>
  <c r="AH39" i="1" s="1"/>
  <c r="AI35" i="1"/>
  <c r="AH35" i="1" s="1"/>
  <c r="AI44" i="1"/>
  <c r="AH44" i="1" s="1"/>
  <c r="AI20" i="1"/>
  <c r="AH20" i="1" s="1"/>
  <c r="AI21" i="1"/>
  <c r="AH21" i="1" s="1"/>
  <c r="AI45" i="1"/>
  <c r="AH45" i="1" s="1"/>
  <c r="AI32" i="1"/>
  <c r="AH32" i="1" s="1"/>
  <c r="AI12" i="1"/>
  <c r="AH12" i="1" s="1"/>
  <c r="AI22" i="1"/>
  <c r="AH22" i="1" s="1"/>
  <c r="AI14" i="1"/>
  <c r="AH14" i="1" s="1"/>
  <c r="AI15" i="1"/>
  <c r="AH15" i="1" s="1"/>
  <c r="AI7" i="1"/>
  <c r="AH7" i="1" s="1"/>
  <c r="AI29" i="1"/>
  <c r="AH29" i="1" s="1"/>
  <c r="AI48" i="1"/>
  <c r="AH48" i="1" s="1"/>
  <c r="AI47" i="1"/>
  <c r="AH47" i="1" s="1"/>
  <c r="AI33" i="1"/>
  <c r="AH33" i="1" s="1"/>
  <c r="AI17" i="1"/>
  <c r="AH17" i="1" s="1"/>
  <c r="AI19" i="1"/>
  <c r="AH19" i="1" s="1"/>
  <c r="AI50" i="1"/>
  <c r="AH50" i="1" s="1"/>
  <c r="AI18" i="1"/>
  <c r="AH18" i="1" s="1"/>
  <c r="AI38" i="1"/>
  <c r="AH38" i="1" s="1"/>
  <c r="AI41" i="1"/>
  <c r="AH41" i="1" s="1"/>
  <c r="AI30" i="1"/>
  <c r="AH30" i="1" s="1"/>
  <c r="AI36" i="1"/>
  <c r="AH36" i="1" s="1"/>
  <c r="AI9" i="1"/>
  <c r="AH9" i="1" s="1"/>
  <c r="AI28" i="1"/>
  <c r="AH28" i="1" s="1"/>
  <c r="AI40" i="1"/>
  <c r="AH40" i="1" s="1"/>
  <c r="AI31" i="1"/>
  <c r="AH31" i="1" s="1"/>
  <c r="AI8" i="1"/>
  <c r="AH8" i="1" s="1"/>
  <c r="AI43" i="1"/>
  <c r="AH43" i="1" s="1"/>
  <c r="AI10" i="1"/>
  <c r="AH10" i="1" s="1"/>
  <c r="AI37" i="1"/>
  <c r="AH37" i="1" s="1"/>
  <c r="AI46" i="1"/>
  <c r="AH46" i="1" s="1"/>
  <c r="AI42" i="1"/>
  <c r="AH42" i="1" s="1"/>
  <c r="AI16" i="1"/>
  <c r="AH16" i="1" s="1"/>
  <c r="AI27" i="1"/>
  <c r="AH27" i="1" s="1"/>
  <c r="AI49" i="1"/>
  <c r="AH49" i="1" s="1"/>
</calcChain>
</file>

<file path=xl/sharedStrings.xml><?xml version="1.0" encoding="utf-8"?>
<sst xmlns="http://schemas.openxmlformats.org/spreadsheetml/2006/main" count="1184" uniqueCount="204">
  <si>
    <t>Критерий №1</t>
  </si>
  <si>
    <t>Критерий №2</t>
  </si>
  <si>
    <t>Критерий №3</t>
  </si>
  <si>
    <t>Критерий №4</t>
  </si>
  <si>
    <t>Критерий №5</t>
  </si>
  <si>
    <t>Критерий №6</t>
  </si>
  <si>
    <t>Критерий №7</t>
  </si>
  <si>
    <t>Критерий №8</t>
  </si>
  <si>
    <t>Критерий №9</t>
  </si>
  <si>
    <t>Наименование муниципального образования Волгоградской области</t>
  </si>
  <si>
    <t>Общая численность населения  от 6 лет</t>
  </si>
  <si>
    <t>Население, зарегистрированное в ЭБД ВФСК ГТО за весь период</t>
  </si>
  <si>
    <t>Население, зарегистрированное в ЭБД ВФСК ГТО за отчетный период (нарастающим итогом в  2021г)</t>
  </si>
  <si>
    <t>Доля населения, зарегистрированного в ЭБД ВФСК ГТО, от общей численности населения в возрасте от 6 лет</t>
  </si>
  <si>
    <t>Баллы</t>
  </si>
  <si>
    <t>Доля населения, зарегистрированного в ЭБД ВФСК ГТО за отчетный период, от общей численности населения в возрасте от 6 лет</t>
  </si>
  <si>
    <t>Население, принявшее участие в выполнении нормативов комплекса ГТО за весь период</t>
  </si>
  <si>
    <t>Население, принявшее участие в выполнении нормативов  комплекса ГТО за отчетный период (нарастающим итогом в  2021г)</t>
  </si>
  <si>
    <t>Доля населения, принявшего участие в выполнении нормативов  от общей численности населения, зарегистрированного в ЭБД ВФСК ГТО</t>
  </si>
  <si>
    <t>Доля населения, принявшего участие в выполнении нормативов  за отчетный период от общей численности населения, зарегистрированного в ЭБД ВФСК ГТО</t>
  </si>
  <si>
    <t xml:space="preserve">Общее количество знаков за весь период  </t>
  </si>
  <si>
    <t>Общее количество знаков  за отчетный период (нарастающим итогом в  2021г)</t>
  </si>
  <si>
    <t>Доля населения, выполнившего нормативы  на знаки отличия от общей численности населения от 6 лет</t>
  </si>
  <si>
    <t>Доля населения, выполнившего нормативы на знаки отличия за отчетный период, от общей численности населения от 6 лет</t>
  </si>
  <si>
    <t>Доля населения, выполнившего нормативы на знаки отличия, от общей численности населения, принявшего участие в выполнении нормативов за весь период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</si>
  <si>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</si>
  <si>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одну ставку штатного расписания центров тестирования</t>
  </si>
  <si>
    <t>Доля населения в возрасте от 6 лет, приходящегося на одну ставку штатного расписания центров тестирования (или структурных подразделений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</si>
  <si>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Количество опубликованных материалов комлекса ГТО в СМИ за отчетный период (нарастающим итогом в  2021г)</t>
  </si>
  <si>
    <t>Доля опубликованных материалов комплекса ГТО в  СМИ за отчетный период от численности населения от 6 лет</t>
  </si>
  <si>
    <t>ВСЕГО БАЛЛОВ</t>
  </si>
  <si>
    <t>Прогресс</t>
  </si>
  <si>
    <t>Алексеевский  муниципальный район</t>
  </si>
  <si>
    <t xml:space="preserve">Серафимовичский муниципальный район </t>
  </si>
  <si>
    <t>Руднянский муниципальный район</t>
  </si>
  <si>
    <t xml:space="preserve">Октябрьский муниципальный район </t>
  </si>
  <si>
    <t>Иловлинский муниципальный район</t>
  </si>
  <si>
    <t>Быковский муниципальный район</t>
  </si>
  <si>
    <t>Ленинский муниципальный район</t>
  </si>
  <si>
    <t xml:space="preserve">Клетский муниципальный район  </t>
  </si>
  <si>
    <t>Светлоярский муниципальный район</t>
  </si>
  <si>
    <t>Николаевский муниципальный район</t>
  </si>
  <si>
    <t>Чернышковский муниципальный район</t>
  </si>
  <si>
    <t>Киквидзенский муниципальный район</t>
  </si>
  <si>
    <t>Ольховский муниципальный район</t>
  </si>
  <si>
    <t>г.Волжский МАУ СШ №3</t>
  </si>
  <si>
    <t>Кумылженский муниципальный район</t>
  </si>
  <si>
    <t>Еланский муниципальный район</t>
  </si>
  <si>
    <t>Новоаннинский  муниципальный район</t>
  </si>
  <si>
    <t>городской округ город Урюпинск</t>
  </si>
  <si>
    <t>Котельниковский муниципальный район</t>
  </si>
  <si>
    <t>Старополтавский муниципальный район                                                                                                                     Волгоградской области</t>
  </si>
  <si>
    <t xml:space="preserve">Городской округ город Михайловка Волгоградская область </t>
  </si>
  <si>
    <t>Дубовский муниципальный район</t>
  </si>
  <si>
    <t>г.Волгоград МБУ СШОР №10</t>
  </si>
  <si>
    <t>Жирновский муниципальный район</t>
  </si>
  <si>
    <t>Новониколаевский муниципальный район</t>
  </si>
  <si>
    <t>Котовский муниципальный район</t>
  </si>
  <si>
    <t>Городищенский район</t>
  </si>
  <si>
    <t>Камышинский муниципальный район</t>
  </si>
  <si>
    <t>Палласовский муниципальный район</t>
  </si>
  <si>
    <t>Среднеахтубинский муниципальный район</t>
  </si>
  <si>
    <t>Фроловский муниципальный район</t>
  </si>
  <si>
    <t>городской округ -город Камышин</t>
  </si>
  <si>
    <t>Нехаевский муниципальный район</t>
  </si>
  <si>
    <t>Калачевский муниципальный район</t>
  </si>
  <si>
    <t>г.Волгоград  МБУ СШОР №16</t>
  </si>
  <si>
    <t>Суровикинский муниципальный район</t>
  </si>
  <si>
    <t>городской округ город Фролово Волгоградской области</t>
  </si>
  <si>
    <t>Даниловский муниципальный район</t>
  </si>
  <si>
    <t>Урюпинский муниципальный район</t>
  </si>
  <si>
    <t>г.Волгоград МБУ "СК "Зенит"</t>
  </si>
  <si>
    <t>г.Волгоград МБУ СШ №15</t>
  </si>
  <si>
    <t>г.Волгоград МБУ "ФОК Советского района"</t>
  </si>
  <si>
    <t>г.Волгоград МБУ СШ №1</t>
  </si>
  <si>
    <t>г.Волгоград МБУ "СК "Темп"</t>
  </si>
  <si>
    <t>г.Волгоград ФГБОУ ВО "ВГАФК"</t>
  </si>
  <si>
    <t>Региональный центр тестирования</t>
  </si>
  <si>
    <t>РЕЙТИНГ 
 реализации Всероссийского физкультурно-спортивного комплекса  
"ГОТОВ К ТРУДУ И ОБОРОНЕ" по итогам 1 и 2 квартала 2021 года на территории Волгоградской области</t>
  </si>
  <si>
    <t>Место в рейтинге на 1 апреля 2021 года</t>
  </si>
  <si>
    <t>Место в рейтинге на 1 июля 2021 года</t>
  </si>
  <si>
    <t>№</t>
  </si>
  <si>
    <t>+1</t>
  </si>
  <si>
    <t>htu</t>
  </si>
  <si>
    <t>qw</t>
  </si>
  <si>
    <t>Алтайский край</t>
  </si>
  <si>
    <t>Амурская область</t>
  </si>
  <si>
    <t>Архангельская область</t>
  </si>
  <si>
    <t xml:space="preserve">Астраханская область 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</si>
  <si>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</si>
  <si>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</si>
  <si>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</si>
  <si>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</si>
  <si>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</si>
  <si>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</si>
  <si>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</si>
  <si>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</si>
  <si>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</si>
  <si>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</si>
  <si>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</si>
  <si>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</si>
  <si>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</si>
  <si>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</si>
  <si>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</si>
  <si>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</si>
  <si>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</si>
  <si>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</si>
  <si>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</si>
  <si>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</si>
  <si>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</si>
  <si>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</si>
  <si>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</si>
  <si>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</si>
  <si>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</si>
  <si>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</si>
  <si>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</si>
  <si>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</si>
  <si>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</si>
  <si>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</si>
  <si>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</si>
  <si>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</si>
  <si>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</si>
  <si>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</si>
  <si>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</si>
  <si>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</si>
  <si>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</si>
  <si>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</si>
  <si>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</si>
  <si>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</si>
  <si>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</si>
  <si>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</si>
  <si>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</si>
  <si>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</si>
  <si>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</si>
  <si>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</si>
  <si>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</si>
  <si>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 xml:space="preserve">Республика Калмыкия </t>
  </si>
  <si>
    <t>Республика Карелия</t>
  </si>
  <si>
    <t>Республика Коми</t>
  </si>
  <si>
    <t xml:space="preserve">Республика Крым 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</si>
  <si>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</si>
  <si>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</si>
  <si>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</si>
  <si>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</si>
  <si>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</si>
  <si>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</si>
  <si>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</si>
  <si>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</si>
  <si>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</si>
  <si>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</si>
  <si>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</si>
  <si>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</si>
  <si>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</si>
  <si>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</si>
  <si>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</si>
  <si>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</si>
  <si>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</si>
  <si>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</si>
  <si>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</si>
  <si>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</si>
  <si>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</si>
  <si>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</si>
  <si>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</si>
  <si>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АО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</si>
  <si>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</si>
  <si>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</si>
  <si>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</si>
  <si>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</si>
  <si>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</si>
  <si>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</si>
  <si>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q</t>
  </si>
  <si>
    <t>w</t>
  </si>
  <si>
    <t>Q</t>
  </si>
  <si>
    <t>W</t>
  </si>
  <si>
    <t>Ямало-Ненецкий ао</t>
  </si>
  <si>
    <t>г Байконур</t>
  </si>
  <si>
    <t>ИТОГО</t>
  </si>
  <si>
    <t>Ямало-Ненецкий АО</t>
  </si>
  <si>
    <t>Чеченская республика</t>
  </si>
  <si>
    <t>регион</t>
  </si>
  <si>
    <t>количество</t>
  </si>
  <si>
    <t xml:space="preserve"> </t>
  </si>
  <si>
    <t>Регион</t>
  </si>
  <si>
    <t>Наименование субъекта РФ</t>
  </si>
  <si>
    <t>Всего знаков в регионе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</si>
  <si>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</si>
  <si>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</si>
  <si>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</si>
  <si>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</si>
  <si>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</si>
  <si>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</si>
  <si>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</si>
  <si>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Рейтинг</t>
  </si>
  <si>
    <t>число</t>
  </si>
  <si>
    <t>Республика Северная Осетия - Алания</t>
  </si>
  <si>
    <t>Количество опубликованных материалов комлекса ГТО в СМИ за отчетный период (нарастающим итогом в  2022г)</t>
  </si>
  <si>
    <t>Исполнитель: специалист по методической работе отдела по реализации мероприятий
 комплекса ГТО ГАУ ДО ВО "СШОР №2"                                                                                                                Заярная О.В.</t>
  </si>
  <si>
    <t>Начальник отдела по реализации мероприятий комплекса ГТО ГАУ ДО ВО "СШОР №2"                                               Гончаров Г.В.</t>
  </si>
  <si>
    <t>РЕЙТИНГ 
 реализации Всероссийского физкультурно-спортивного комплекса  
"ГОТОВ К ТРУДУ И ОБОРОНЕ" по итогу 1 квартала 2023 года на территории Волгоградской области</t>
  </si>
  <si>
    <t>Место в рейтинге на 1 января 2023 года</t>
  </si>
  <si>
    <t>Место в рейтинге на 
1 апреля
 2023 года</t>
  </si>
  <si>
    <t>Общее количество знаков  за отчетный период (нарастающим итогом в  2023г)</t>
  </si>
  <si>
    <t>Население, принявшее участие в выполнении нормативов  комплекса ГТО за отчетный период (нарастающим итогом в  2023г)</t>
  </si>
  <si>
    <t>Население, зарегистрированное в ЭБД ВФСК ГТО за отчетный период (нарастающим итогом в  2023г)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</si>
</sst>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"/>
    <numFmt numFmtId="167" formatCode="0.000%"/>
  </numFmts>
  <fonts count="29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textRotation="255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/>
    </xf>
    <xf numFmtId="10" fontId="12" fillId="2" borderId="3" xfId="3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0" fontId="11" fillId="0" borderId="3" xfId="5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vertical="top" wrapText="1"/>
    </xf>
    <xf numFmtId="3" fontId="13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0" fontId="9" fillId="2" borderId="0" xfId="0" applyFont="1" applyFill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/>
    </xf>
    <xf numFmtId="0" fontId="9" fillId="3" borderId="0" xfId="3" applyNumberFormat="1" applyFont="1" applyFill="1" applyBorder="1" applyAlignment="1">
      <alignment horizontal="center" vertical="center" wrapText="1"/>
    </xf>
    <xf numFmtId="0" fontId="9" fillId="4" borderId="0" xfId="3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12" fillId="4" borderId="3" xfId="3" applyNumberFormat="1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167" fontId="12" fillId="2" borderId="3" xfId="3" applyNumberFormat="1" applyFont="1" applyFill="1" applyBorder="1" applyAlignment="1">
      <alignment horizontal="center" vertical="center"/>
    </xf>
    <xf numFmtId="3" fontId="8" fillId="7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3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/>
    </xf>
    <xf numFmtId="3" fontId="17" fillId="6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/>
    <xf numFmtId="165" fontId="5" fillId="0" borderId="3" xfId="0" applyNumberFormat="1" applyFont="1" applyBorder="1"/>
    <xf numFmtId="3" fontId="22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/>
    <xf numFmtId="0" fontId="24" fillId="0" borderId="3" xfId="0" applyFont="1" applyBorder="1" applyAlignment="1">
      <alignment vertical="center" wrapText="1"/>
    </xf>
    <xf numFmtId="0" fontId="25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3" fontId="27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3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31">
    <cellStyle name="Normal 2" xfId="13"/>
    <cellStyle name="Гиперссылка" xfId="5" builtinId="8"/>
    <cellStyle name="Обычный" xfId="0" builtinId="0"/>
    <cellStyle name="Обычный 10" xfId="8"/>
    <cellStyle name="Обычный 10 2" xfId="9"/>
    <cellStyle name="Обычный 10 3" xfId="10"/>
    <cellStyle name="Обычный 11" xfId="15"/>
    <cellStyle name="Обычный 11 2" xfId="1"/>
    <cellStyle name="Обычный 12" xfId="16"/>
    <cellStyle name="Обычный 13" xfId="17"/>
    <cellStyle name="Обычный 2" xfId="11"/>
    <cellStyle name="Обычный 2 2" xfId="2"/>
    <cellStyle name="Обычный 2 3" xfId="18"/>
    <cellStyle name="Обычный 2 4" xfId="19"/>
    <cellStyle name="Обычный 3" xfId="6"/>
    <cellStyle name="Обычный 3 2" xfId="7"/>
    <cellStyle name="Обычный 3 3" xfId="14"/>
    <cellStyle name="Обычный 4" xfId="20"/>
    <cellStyle name="Обычный 4 2" xfId="22"/>
    <cellStyle name="Обычный 5" xfId="23"/>
    <cellStyle name="Обычный 5 2" xfId="4"/>
    <cellStyle name="Обычный 6" xfId="21"/>
    <cellStyle name="Обычный 6 2" xfId="24"/>
    <cellStyle name="Обычный 7" xfId="25"/>
    <cellStyle name="Обычный 7 2" xfId="12"/>
    <cellStyle name="Обычный 8" xfId="26"/>
    <cellStyle name="Обычный 8 2" xfId="27"/>
    <cellStyle name="Обычный 9" xfId="28"/>
    <cellStyle name="Обычный 9 2" xfId="29"/>
    <cellStyle name="Обычный 9 3" xfId="30"/>
    <cellStyle name="Процентный" xfId="3" builtin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669774</xdr:colOff>
      <xdr:row>1</xdr:row>
      <xdr:rowOff>110370</xdr:rowOff>
    </xdr:from>
    <xdr:to>
      <xdr:col>34</xdr:col>
      <xdr:colOff>851202</xdr:colOff>
      <xdr:row>1</xdr:row>
      <xdr:rowOff>1158876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0433010" y="300355"/>
          <a:ext cx="5927090" cy="1049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2000">
              <a:latin typeface="Times New Roman" panose="02020603050405020304" pitchFamily="18" charset="0"/>
              <a:cs typeface="Times New Roman" panose="02020603050405020304" pitchFamily="18" charset="0"/>
            </a:rPr>
            <a:t>Приложение </a:t>
          </a:r>
        </a:p>
        <a:p>
          <a:r>
            <a:rPr lang="ru-RU" sz="2000">
              <a:latin typeface="Times New Roman" panose="02020603050405020304" pitchFamily="18" charset="0"/>
              <a:cs typeface="Times New Roman" panose="02020603050405020304" pitchFamily="18" charset="0"/>
            </a:rPr>
            <a:t>к письму №  _______     от    ___________________</a:t>
          </a:r>
        </a:p>
      </xdr:txBody>
    </xdr:sp>
    <xdr:clientData/>
  </xdr:twoCellAnchor>
  <xdr:twoCellAnchor editAs="oneCell">
    <xdr:from>
      <xdr:col>5</xdr:col>
      <xdr:colOff>1372053</xdr:colOff>
      <xdr:row>51</xdr:row>
      <xdr:rowOff>23132</xdr:rowOff>
    </xdr:from>
    <xdr:to>
      <xdr:col>7</xdr:col>
      <xdr:colOff>699588</xdr:colOff>
      <xdr:row>55</xdr:row>
      <xdr:rowOff>102887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EB9E619-9788-4516-9065-34194E48B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3767" y="28071989"/>
          <a:ext cx="1305107" cy="878041"/>
        </a:xfrm>
        <a:prstGeom prst="rect">
          <a:avLst/>
        </a:prstGeom>
      </xdr:spPr>
    </xdr:pic>
    <xdr:clientData/>
  </xdr:twoCellAnchor>
  <xdr:twoCellAnchor editAs="oneCell">
    <xdr:from>
      <xdr:col>25</xdr:col>
      <xdr:colOff>1699400</xdr:colOff>
      <xdr:row>51</xdr:row>
      <xdr:rowOff>72028</xdr:rowOff>
    </xdr:from>
    <xdr:to>
      <xdr:col>29</xdr:col>
      <xdr:colOff>494612</xdr:colOff>
      <xdr:row>54</xdr:row>
      <xdr:rowOff>166934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992E1C9-CF1A-437B-BA49-487B2C196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587399">
          <a:off x="31339053" y="27292089"/>
          <a:ext cx="693620" cy="235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5"/>
  <sheetViews>
    <sheetView showGridLines="0" tabSelected="1" showWhiteSpace="0" view="pageLayout" zoomScale="46" zoomScaleNormal="100" zoomScalePageLayoutView="46" workbookViewId="0">
      <selection activeCell="I6" sqref="I6"/>
    </sheetView>
  </sheetViews>
  <sheetFormatPr defaultColWidth="0.7109375" defaultRowHeight="15.75"/>
  <cols>
    <col min="1" max="1" width="4" style="13" customWidth="1"/>
    <col min="2" max="2" width="34.5703125" style="14" customWidth="1"/>
    <col min="3" max="3" width="17" style="13" customWidth="1"/>
    <col min="4" max="4" width="20.5703125" style="13" customWidth="1"/>
    <col min="5" max="5" width="19" style="13" customWidth="1"/>
    <col min="6" max="6" width="21.28515625" style="13" customWidth="1"/>
    <col min="7" max="7" width="6.28515625" style="15" customWidth="1"/>
    <col min="8" max="8" width="18.42578125" style="15" customWidth="1"/>
    <col min="9" max="9" width="8" style="15" customWidth="1"/>
    <col min="10" max="10" width="24.42578125" style="13" customWidth="1"/>
    <col min="11" max="11" width="21.28515625" style="13" customWidth="1"/>
    <col min="12" max="12" width="22.42578125" style="13" customWidth="1"/>
    <col min="13" max="13" width="6" style="15" customWidth="1"/>
    <col min="14" max="14" width="25.7109375" style="15" customWidth="1"/>
    <col min="15" max="15" width="9.28515625" style="15" customWidth="1"/>
    <col min="16" max="16" width="14.5703125" style="15" customWidth="1"/>
    <col min="17" max="17" width="17.7109375" style="13" customWidth="1"/>
    <col min="18" max="18" width="22.42578125" style="13" customWidth="1"/>
    <col min="19" max="19" width="8.42578125" style="13" customWidth="1"/>
    <col min="20" max="20" width="21.5703125" style="13" customWidth="1"/>
    <col min="21" max="21" width="6.42578125" style="15" customWidth="1"/>
    <col min="22" max="22" width="21" style="13" customWidth="1"/>
    <col min="23" max="23" width="8.7109375" style="15" customWidth="1"/>
    <col min="24" max="24" width="22.28515625" style="13" customWidth="1"/>
    <col min="25" max="25" width="0.28515625" style="13" hidden="1" customWidth="1"/>
    <col min="26" max="26" width="27.42578125" style="16" customWidth="1"/>
    <col min="27" max="27" width="13.5703125" style="17" hidden="1" customWidth="1"/>
    <col min="28" max="28" width="5.5703125" style="18" customWidth="1"/>
    <col min="29" max="29" width="16.42578125" style="13" customWidth="1"/>
    <col min="30" max="30" width="21" style="13" customWidth="1"/>
    <col min="31" max="31" width="5.7109375" style="15" customWidth="1"/>
    <col min="32" max="32" width="12.42578125" style="16" customWidth="1"/>
    <col min="33" max="33" width="15.5703125" style="16" customWidth="1"/>
    <col min="34" max="34" width="12.42578125" style="16" customWidth="1"/>
    <col min="35" max="35" width="15.42578125" style="13" customWidth="1"/>
    <col min="36" max="36" width="5.5703125" style="13" customWidth="1"/>
    <col min="37" max="37" width="0.7109375" style="13" customWidth="1"/>
    <col min="38" max="38" width="0.7109375" style="13"/>
    <col min="39" max="39" width="0.7109375" style="13" customWidth="1"/>
    <col min="40" max="16384" width="0.7109375" style="13"/>
  </cols>
  <sheetData>
    <row r="2" spans="1:37" s="12" customFormat="1" ht="92.25" customHeight="1">
      <c r="B2" s="72" t="s">
        <v>198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7" s="12" customFormat="1" ht="14.25" customHeight="1">
      <c r="B3" s="19"/>
      <c r="C3" s="20"/>
      <c r="D3" s="20"/>
      <c r="E3" s="20"/>
      <c r="F3" s="20" t="s">
        <v>0</v>
      </c>
      <c r="G3" s="21"/>
      <c r="H3" s="20" t="s">
        <v>1</v>
      </c>
      <c r="I3" s="21"/>
      <c r="J3" s="20"/>
      <c r="K3" s="20"/>
      <c r="L3" s="20" t="s">
        <v>2</v>
      </c>
      <c r="M3" s="20"/>
      <c r="N3" s="20" t="s">
        <v>3</v>
      </c>
      <c r="O3" s="21"/>
      <c r="P3" s="20"/>
      <c r="Q3" s="20"/>
      <c r="R3" s="20" t="s">
        <v>4</v>
      </c>
      <c r="S3" s="21"/>
      <c r="T3" s="20" t="s">
        <v>5</v>
      </c>
      <c r="U3" s="21"/>
      <c r="V3" s="20" t="s">
        <v>6</v>
      </c>
      <c r="W3" s="20"/>
      <c r="X3" s="20"/>
      <c r="Y3" s="20"/>
      <c r="Z3" s="20" t="s">
        <v>7</v>
      </c>
      <c r="AA3" s="38"/>
      <c r="AB3" s="20"/>
      <c r="AC3" s="20"/>
      <c r="AD3" s="20" t="s">
        <v>8</v>
      </c>
      <c r="AE3" s="20"/>
      <c r="AF3" s="20"/>
      <c r="AG3" s="20"/>
      <c r="AH3" s="20"/>
      <c r="AI3" s="20"/>
      <c r="AJ3" s="48"/>
      <c r="AK3" s="48"/>
    </row>
    <row r="4" spans="1:37" s="12" customFormat="1" ht="291.60000000000002" customHeight="1">
      <c r="B4" s="19" t="s">
        <v>9</v>
      </c>
      <c r="C4" s="22" t="s">
        <v>10</v>
      </c>
      <c r="D4" s="22" t="s">
        <v>11</v>
      </c>
      <c r="E4" s="22" t="s">
        <v>203</v>
      </c>
      <c r="F4" s="23" t="s">
        <v>13</v>
      </c>
      <c r="G4" s="21" t="s">
        <v>14</v>
      </c>
      <c r="H4" s="23" t="s">
        <v>15</v>
      </c>
      <c r="I4" s="21" t="s">
        <v>14</v>
      </c>
      <c r="J4" s="22" t="s">
        <v>16</v>
      </c>
      <c r="K4" s="22" t="s">
        <v>202</v>
      </c>
      <c r="L4" s="36" t="s">
        <v>18</v>
      </c>
      <c r="M4" s="21" t="s">
        <v>14</v>
      </c>
      <c r="N4" s="36" t="s">
        <v>19</v>
      </c>
      <c r="O4" s="21" t="s">
        <v>14</v>
      </c>
      <c r="P4" s="22" t="s">
        <v>20</v>
      </c>
      <c r="Q4" s="22" t="s">
        <v>201</v>
      </c>
      <c r="R4" s="36" t="s">
        <v>22</v>
      </c>
      <c r="S4" s="21" t="s">
        <v>14</v>
      </c>
      <c r="T4" s="36" t="s">
        <v>23</v>
      </c>
      <c r="U4" s="21" t="s">
        <v>14</v>
      </c>
      <c r="V4" s="36" t="s">
        <v>24</v>
      </c>
      <c r="W4" s="21" t="s">
        <v>14</v>
      </c>
      <c r="X4" s="22" t="s">
        <v>25</v>
      </c>
      <c r="Y4" s="22" t="s">
        <v>26</v>
      </c>
      <c r="Z4" s="36" t="s">
        <v>27</v>
      </c>
      <c r="AA4" s="39"/>
      <c r="AB4" s="21" t="s">
        <v>14</v>
      </c>
      <c r="AC4" s="22" t="s">
        <v>195</v>
      </c>
      <c r="AD4" s="36" t="s">
        <v>29</v>
      </c>
      <c r="AE4" s="21" t="s">
        <v>14</v>
      </c>
      <c r="AF4" s="40" t="s">
        <v>30</v>
      </c>
      <c r="AG4" s="49" t="s">
        <v>199</v>
      </c>
      <c r="AH4" s="40" t="s">
        <v>31</v>
      </c>
      <c r="AI4" s="49" t="s">
        <v>200</v>
      </c>
    </row>
    <row r="5" spans="1:37" s="12" customFormat="1" ht="20.45" customHeight="1">
      <c r="B5" s="71">
        <v>1</v>
      </c>
      <c r="C5" s="64">
        <v>2</v>
      </c>
      <c r="D5" s="64">
        <v>3</v>
      </c>
      <c r="E5" s="64">
        <v>4</v>
      </c>
      <c r="F5" s="65">
        <v>5</v>
      </c>
      <c r="G5" s="66">
        <v>6</v>
      </c>
      <c r="H5" s="65">
        <v>7</v>
      </c>
      <c r="I5" s="66">
        <v>8</v>
      </c>
      <c r="J5" s="64">
        <v>9</v>
      </c>
      <c r="K5" s="64">
        <v>10</v>
      </c>
      <c r="L5" s="67">
        <v>11</v>
      </c>
      <c r="M5" s="66">
        <v>12</v>
      </c>
      <c r="N5" s="67">
        <v>13</v>
      </c>
      <c r="O5" s="66">
        <v>14</v>
      </c>
      <c r="P5" s="64">
        <v>15</v>
      </c>
      <c r="Q5" s="64">
        <v>16</v>
      </c>
      <c r="R5" s="67">
        <v>17</v>
      </c>
      <c r="S5" s="66">
        <v>18</v>
      </c>
      <c r="T5" s="67">
        <v>19</v>
      </c>
      <c r="U5" s="66">
        <v>20</v>
      </c>
      <c r="V5" s="67">
        <v>21</v>
      </c>
      <c r="W5" s="66">
        <v>22</v>
      </c>
      <c r="X5" s="64">
        <v>23</v>
      </c>
      <c r="Y5" s="64"/>
      <c r="Z5" s="67">
        <v>24</v>
      </c>
      <c r="AA5" s="68"/>
      <c r="AB5" s="66">
        <v>25</v>
      </c>
      <c r="AC5" s="64">
        <v>26</v>
      </c>
      <c r="AD5" s="67">
        <v>27</v>
      </c>
      <c r="AE5" s="66">
        <v>28</v>
      </c>
      <c r="AF5" s="69">
        <v>29</v>
      </c>
      <c r="AG5" s="70">
        <v>30</v>
      </c>
      <c r="AH5" s="69">
        <v>31</v>
      </c>
      <c r="AI5" s="70">
        <v>32</v>
      </c>
    </row>
    <row r="6" spans="1:37" ht="39" customHeight="1">
      <c r="A6" s="24">
        <v>1</v>
      </c>
      <c r="B6" s="30" t="s">
        <v>33</v>
      </c>
      <c r="C6" s="26">
        <v>21018</v>
      </c>
      <c r="D6" s="27">
        <v>3210</v>
      </c>
      <c r="E6" s="27">
        <v>357</v>
      </c>
      <c r="F6" s="28">
        <f t="shared" ref="F6:F50" si="0">D6/C6</f>
        <v>0.15272623465600912</v>
      </c>
      <c r="G6" s="29">
        <f t="shared" ref="G6:G50" si="1">RANK(F6,F:F,1)</f>
        <v>22</v>
      </c>
      <c r="H6" s="28">
        <f t="shared" ref="H6:H50" si="2">E6/C6</f>
        <v>1.698544105052812E-2</v>
      </c>
      <c r="I6" s="29">
        <f t="shared" ref="I6:I50" si="3">RANK(H6,H:H,1)</f>
        <v>41</v>
      </c>
      <c r="J6" s="27">
        <v>2633</v>
      </c>
      <c r="K6" s="27">
        <v>325</v>
      </c>
      <c r="L6" s="28">
        <f t="shared" ref="L6:L50" si="4">IFERROR(J6/D6,0)</f>
        <v>0.82024922118380061</v>
      </c>
      <c r="M6" s="29">
        <f t="shared" ref="M6:M50" si="5">RANK(L6,L:L,1)</f>
        <v>34</v>
      </c>
      <c r="N6" s="28">
        <f t="shared" ref="N6:N50" si="6">IFERROR(K6/D6,0)</f>
        <v>0.10124610591900311</v>
      </c>
      <c r="O6" s="29">
        <f t="shared" ref="O6:O50" si="7">RANK(N6,N:N,1)</f>
        <v>42</v>
      </c>
      <c r="P6" s="27">
        <v>2436</v>
      </c>
      <c r="Q6" s="27">
        <v>342</v>
      </c>
      <c r="R6" s="28">
        <f t="shared" ref="R6:R50" si="8">P6/C6</f>
        <v>0.11590065658007422</v>
      </c>
      <c r="S6" s="29">
        <f t="shared" ref="S6:S50" si="9">RANK(R6,R:R,1)</f>
        <v>45</v>
      </c>
      <c r="T6" s="28">
        <f t="shared" ref="T6:T50" si="10">Q6/C6</f>
        <v>1.627176705680845E-2</v>
      </c>
      <c r="U6" s="29">
        <f t="shared" ref="U6:U50" si="11">RANK(T6,T:T,1)</f>
        <v>45</v>
      </c>
      <c r="V6" s="28">
        <f t="shared" ref="V6:V50" si="12">IFERROR(P6/J6,0)</f>
        <v>0.92518040258260537</v>
      </c>
      <c r="W6" s="29">
        <f t="shared" ref="W6:W50" si="13">RANK(V6,V:V,1)</f>
        <v>45</v>
      </c>
      <c r="X6" s="37">
        <v>0.78</v>
      </c>
      <c r="Y6" s="27">
        <f t="shared" ref="Y6:Y50" si="14">IFERROR(ROUNDUP(C6/X6,0),0)</f>
        <v>26947</v>
      </c>
      <c r="Z6" s="28">
        <f t="shared" ref="Z6:Z50" si="15">Y6/SUM(Y$7:Y$49)</f>
        <v>1.5908794380588991E-2</v>
      </c>
      <c r="AA6" s="41">
        <f t="shared" ref="AA6:AA50" si="16">IF(Y6/SUM(Y$7:Y$49)=0,1,Y6/SUM(Y$7:Y$49))</f>
        <v>1.5908794380588991E-2</v>
      </c>
      <c r="AB6" s="42">
        <f t="shared" ref="AB6:AB50" si="17">IF(AA6=1,0,RANK(AA6,AA:AA,0))</f>
        <v>33</v>
      </c>
      <c r="AC6" s="62">
        <v>9</v>
      </c>
      <c r="AD6" s="43">
        <f t="shared" ref="AD6:AD50" si="18">AC6/C6</f>
        <v>4.2820439623180134E-4</v>
      </c>
      <c r="AE6" s="42">
        <f t="shared" ref="AE6:AE50" si="19">RANK(AD6,AD:AD,1)</f>
        <v>40</v>
      </c>
      <c r="AF6" s="44">
        <f t="shared" ref="AF6:AF50" si="20">SUM(G6,M6,U6,W6,AE6,AB6,O6,I6,S6)</f>
        <v>347</v>
      </c>
      <c r="AG6" s="50">
        <v>3</v>
      </c>
      <c r="AH6" s="51" t="str">
        <f t="shared" ref="AH6:AH50" si="21">IF((AG6-AI6)&gt;0,"+"&amp;(AG6-AI6),(AG6-AI6))</f>
        <v>+2</v>
      </c>
      <c r="AI6" s="50">
        <f t="shared" ref="AI6:AI50" si="22">RANK(AF6,AF:AF,0)</f>
        <v>1</v>
      </c>
    </row>
    <row r="7" spans="1:37" ht="39" customHeight="1">
      <c r="A7" s="24">
        <v>2</v>
      </c>
      <c r="B7" s="25" t="s">
        <v>36</v>
      </c>
      <c r="C7" s="26">
        <v>28826</v>
      </c>
      <c r="D7" s="27">
        <v>6267</v>
      </c>
      <c r="E7" s="27">
        <v>198</v>
      </c>
      <c r="F7" s="28">
        <f t="shared" si="0"/>
        <v>0.21740789564976062</v>
      </c>
      <c r="G7" s="29">
        <f t="shared" si="1"/>
        <v>36</v>
      </c>
      <c r="H7" s="28">
        <f t="shared" si="2"/>
        <v>6.8687990009019635E-3</v>
      </c>
      <c r="I7" s="29">
        <f t="shared" si="3"/>
        <v>32</v>
      </c>
      <c r="J7" s="27">
        <v>5572</v>
      </c>
      <c r="K7" s="27">
        <v>334</v>
      </c>
      <c r="L7" s="28">
        <f t="shared" si="4"/>
        <v>0.88910164352959953</v>
      </c>
      <c r="M7" s="29">
        <f t="shared" si="5"/>
        <v>39</v>
      </c>
      <c r="N7" s="28">
        <f t="shared" si="6"/>
        <v>5.3295037498005425E-2</v>
      </c>
      <c r="O7" s="29">
        <f t="shared" si="7"/>
        <v>34</v>
      </c>
      <c r="P7" s="27">
        <v>3214</v>
      </c>
      <c r="Q7" s="27">
        <v>187</v>
      </c>
      <c r="R7" s="28">
        <f t="shared" si="8"/>
        <v>0.11149656560049954</v>
      </c>
      <c r="S7" s="29">
        <f t="shared" si="9"/>
        <v>44</v>
      </c>
      <c r="T7" s="28">
        <f t="shared" si="10"/>
        <v>6.4871990564074099E-3</v>
      </c>
      <c r="U7" s="29">
        <f t="shared" si="11"/>
        <v>37</v>
      </c>
      <c r="V7" s="28">
        <f t="shared" si="12"/>
        <v>0.57681263460157928</v>
      </c>
      <c r="W7" s="29">
        <f t="shared" si="13"/>
        <v>20</v>
      </c>
      <c r="X7" s="37">
        <v>1</v>
      </c>
      <c r="Y7" s="27">
        <f t="shared" si="14"/>
        <v>28826</v>
      </c>
      <c r="Z7" s="28">
        <f t="shared" si="15"/>
        <v>1.701810616450285E-2</v>
      </c>
      <c r="AA7" s="41">
        <f t="shared" si="16"/>
        <v>1.701810616450285E-2</v>
      </c>
      <c r="AB7" s="42">
        <f t="shared" si="17"/>
        <v>32</v>
      </c>
      <c r="AC7" s="62">
        <v>9</v>
      </c>
      <c r="AD7" s="43">
        <f t="shared" si="18"/>
        <v>3.1221813640463472E-4</v>
      </c>
      <c r="AE7" s="42">
        <f t="shared" si="19"/>
        <v>37</v>
      </c>
      <c r="AF7" s="44">
        <f t="shared" si="20"/>
        <v>311</v>
      </c>
      <c r="AG7" s="50">
        <v>2</v>
      </c>
      <c r="AH7" s="51">
        <f t="shared" si="21"/>
        <v>0</v>
      </c>
      <c r="AI7" s="50">
        <f t="shared" si="22"/>
        <v>2</v>
      </c>
    </row>
    <row r="8" spans="1:37" ht="39" customHeight="1">
      <c r="A8" s="24">
        <v>3</v>
      </c>
      <c r="B8" s="25" t="s">
        <v>37</v>
      </c>
      <c r="C8" s="26">
        <v>22436</v>
      </c>
      <c r="D8" s="27">
        <v>4951</v>
      </c>
      <c r="E8" s="27">
        <v>231</v>
      </c>
      <c r="F8" s="28">
        <f t="shared" si="0"/>
        <v>0.22067213407024425</v>
      </c>
      <c r="G8" s="29">
        <f t="shared" si="1"/>
        <v>37</v>
      </c>
      <c r="H8" s="28">
        <f t="shared" si="2"/>
        <v>1.0295952932786593E-2</v>
      </c>
      <c r="I8" s="29">
        <f t="shared" si="3"/>
        <v>37</v>
      </c>
      <c r="J8" s="27">
        <v>2037</v>
      </c>
      <c r="K8" s="27">
        <v>152</v>
      </c>
      <c r="L8" s="28">
        <f t="shared" si="4"/>
        <v>0.41143203393253885</v>
      </c>
      <c r="M8" s="29">
        <f t="shared" si="5"/>
        <v>13</v>
      </c>
      <c r="N8" s="28">
        <f t="shared" si="6"/>
        <v>3.0700868511411836E-2</v>
      </c>
      <c r="O8" s="29">
        <f t="shared" si="7"/>
        <v>20</v>
      </c>
      <c r="P8" s="27">
        <v>1777</v>
      </c>
      <c r="Q8" s="27">
        <v>146</v>
      </c>
      <c r="R8" s="28">
        <f t="shared" si="8"/>
        <v>7.9203066500267427E-2</v>
      </c>
      <c r="S8" s="29">
        <f t="shared" si="9"/>
        <v>35</v>
      </c>
      <c r="T8" s="28">
        <f t="shared" si="10"/>
        <v>6.5073988233196652E-3</v>
      </c>
      <c r="U8" s="29">
        <f t="shared" si="11"/>
        <v>38</v>
      </c>
      <c r="V8" s="28">
        <f t="shared" si="12"/>
        <v>0.87236131566028474</v>
      </c>
      <c r="W8" s="29">
        <f t="shared" si="13"/>
        <v>44</v>
      </c>
      <c r="X8" s="37">
        <v>8.11</v>
      </c>
      <c r="Y8" s="27">
        <f t="shared" si="14"/>
        <v>2767</v>
      </c>
      <c r="Z8" s="28">
        <f t="shared" si="15"/>
        <v>1.6335634412398316E-3</v>
      </c>
      <c r="AA8" s="41">
        <f t="shared" si="16"/>
        <v>1.6335634412398316E-3</v>
      </c>
      <c r="AB8" s="42">
        <f t="shared" si="17"/>
        <v>45</v>
      </c>
      <c r="AC8" s="62">
        <v>6</v>
      </c>
      <c r="AD8" s="43">
        <f t="shared" si="18"/>
        <v>2.6742734890354786E-4</v>
      </c>
      <c r="AE8" s="42">
        <f t="shared" si="19"/>
        <v>35</v>
      </c>
      <c r="AF8" s="44">
        <f t="shared" si="20"/>
        <v>304</v>
      </c>
      <c r="AG8" s="50">
        <v>8</v>
      </c>
      <c r="AH8" s="51" t="str">
        <f t="shared" si="21"/>
        <v>+5</v>
      </c>
      <c r="AI8" s="50">
        <f t="shared" si="22"/>
        <v>3</v>
      </c>
    </row>
    <row r="9" spans="1:37" ht="39" customHeight="1">
      <c r="A9" s="24">
        <v>4</v>
      </c>
      <c r="B9" s="25" t="s">
        <v>46</v>
      </c>
      <c r="C9" s="26">
        <v>17348</v>
      </c>
      <c r="D9" s="27">
        <v>2336</v>
      </c>
      <c r="E9" s="27">
        <v>237</v>
      </c>
      <c r="F9" s="28">
        <f t="shared" si="0"/>
        <v>0.13465529167627391</v>
      </c>
      <c r="G9" s="29">
        <f t="shared" si="1"/>
        <v>16</v>
      </c>
      <c r="H9" s="28">
        <f t="shared" si="2"/>
        <v>1.3661517177772654E-2</v>
      </c>
      <c r="I9" s="29">
        <f t="shared" si="3"/>
        <v>40</v>
      </c>
      <c r="J9" s="27">
        <v>2408</v>
      </c>
      <c r="K9" s="27">
        <v>253</v>
      </c>
      <c r="L9" s="28">
        <f t="shared" si="4"/>
        <v>1.0308219178082192</v>
      </c>
      <c r="M9" s="29">
        <f t="shared" si="5"/>
        <v>41</v>
      </c>
      <c r="N9" s="28">
        <f t="shared" si="6"/>
        <v>0.10830479452054795</v>
      </c>
      <c r="O9" s="29">
        <f t="shared" si="7"/>
        <v>43</v>
      </c>
      <c r="P9" s="27">
        <v>1834</v>
      </c>
      <c r="Q9" s="27">
        <v>239</v>
      </c>
      <c r="R9" s="28">
        <f t="shared" si="8"/>
        <v>0.10571823841365</v>
      </c>
      <c r="S9" s="29">
        <f t="shared" si="9"/>
        <v>41</v>
      </c>
      <c r="T9" s="28">
        <f t="shared" si="10"/>
        <v>1.3776804242563985E-2</v>
      </c>
      <c r="U9" s="29">
        <f t="shared" si="11"/>
        <v>44</v>
      </c>
      <c r="V9" s="28">
        <f t="shared" si="12"/>
        <v>0.76162790697674421</v>
      </c>
      <c r="W9" s="29">
        <f t="shared" si="13"/>
        <v>37</v>
      </c>
      <c r="X9" s="37">
        <v>0</v>
      </c>
      <c r="Y9" s="27">
        <f t="shared" si="14"/>
        <v>0</v>
      </c>
      <c r="Z9" s="28">
        <f t="shared" si="15"/>
        <v>0</v>
      </c>
      <c r="AA9" s="41">
        <f t="shared" si="16"/>
        <v>1</v>
      </c>
      <c r="AB9" s="42">
        <f t="shared" si="17"/>
        <v>0</v>
      </c>
      <c r="AC9" s="62">
        <v>4</v>
      </c>
      <c r="AD9" s="43">
        <f t="shared" si="18"/>
        <v>2.3057412958266084E-4</v>
      </c>
      <c r="AE9" s="42">
        <f t="shared" si="19"/>
        <v>34</v>
      </c>
      <c r="AF9" s="44">
        <f t="shared" si="20"/>
        <v>296</v>
      </c>
      <c r="AG9" s="50">
        <v>11</v>
      </c>
      <c r="AH9" s="51" t="str">
        <f t="shared" si="21"/>
        <v>+7</v>
      </c>
      <c r="AI9" s="50">
        <f t="shared" si="22"/>
        <v>4</v>
      </c>
    </row>
    <row r="10" spans="1:37" ht="39" customHeight="1">
      <c r="A10" s="24">
        <v>5</v>
      </c>
      <c r="B10" s="25" t="s">
        <v>53</v>
      </c>
      <c r="C10" s="26">
        <v>25628</v>
      </c>
      <c r="D10" s="27">
        <v>4561</v>
      </c>
      <c r="E10" s="27">
        <v>271</v>
      </c>
      <c r="F10" s="28">
        <f t="shared" si="0"/>
        <v>0.17796940845949744</v>
      </c>
      <c r="G10" s="29">
        <f t="shared" si="1"/>
        <v>29</v>
      </c>
      <c r="H10" s="28">
        <f t="shared" si="2"/>
        <v>1.0574371780864679E-2</v>
      </c>
      <c r="I10" s="29">
        <f t="shared" si="3"/>
        <v>38</v>
      </c>
      <c r="J10" s="27">
        <v>2585</v>
      </c>
      <c r="K10" s="27">
        <v>545</v>
      </c>
      <c r="L10" s="28">
        <f t="shared" si="4"/>
        <v>0.5667616750712563</v>
      </c>
      <c r="M10" s="29">
        <f t="shared" si="5"/>
        <v>24</v>
      </c>
      <c r="N10" s="28">
        <f t="shared" si="6"/>
        <v>0.11949133961850471</v>
      </c>
      <c r="O10" s="29">
        <f t="shared" si="7"/>
        <v>44</v>
      </c>
      <c r="P10" s="27">
        <v>1552</v>
      </c>
      <c r="Q10" s="27">
        <v>345</v>
      </c>
      <c r="R10" s="28">
        <f t="shared" si="8"/>
        <v>6.0558763852036832E-2</v>
      </c>
      <c r="S10" s="29">
        <f t="shared" si="9"/>
        <v>23</v>
      </c>
      <c r="T10" s="28">
        <f t="shared" si="10"/>
        <v>1.346183861401592E-2</v>
      </c>
      <c r="U10" s="29">
        <f t="shared" si="11"/>
        <v>43</v>
      </c>
      <c r="V10" s="28">
        <f t="shared" si="12"/>
        <v>0.60038684719535784</v>
      </c>
      <c r="W10" s="29">
        <f t="shared" si="13"/>
        <v>24</v>
      </c>
      <c r="X10" s="37">
        <v>0.5</v>
      </c>
      <c r="Y10" s="27">
        <f t="shared" si="14"/>
        <v>51256</v>
      </c>
      <c r="Z10" s="28">
        <f t="shared" si="15"/>
        <v>3.0260183499887534E-2</v>
      </c>
      <c r="AA10" s="41">
        <f t="shared" si="16"/>
        <v>3.0260183499887534E-2</v>
      </c>
      <c r="AB10" s="42">
        <f t="shared" si="17"/>
        <v>24</v>
      </c>
      <c r="AC10" s="62">
        <v>5</v>
      </c>
      <c r="AD10" s="43">
        <f t="shared" si="18"/>
        <v>1.9509911034805682E-4</v>
      </c>
      <c r="AE10" s="42">
        <f t="shared" si="19"/>
        <v>30</v>
      </c>
      <c r="AF10" s="44">
        <f t="shared" si="20"/>
        <v>279</v>
      </c>
      <c r="AG10" s="50">
        <v>7</v>
      </c>
      <c r="AH10" s="51" t="str">
        <f t="shared" si="21"/>
        <v>+2</v>
      </c>
      <c r="AI10" s="50">
        <f t="shared" si="22"/>
        <v>5</v>
      </c>
    </row>
    <row r="11" spans="1:37" ht="39" customHeight="1">
      <c r="A11" s="24">
        <v>6</v>
      </c>
      <c r="B11" s="30" t="s">
        <v>35</v>
      </c>
      <c r="C11" s="26">
        <v>17595</v>
      </c>
      <c r="D11" s="27">
        <v>3602</v>
      </c>
      <c r="E11" s="27">
        <v>332</v>
      </c>
      <c r="F11" s="28">
        <f t="shared" si="0"/>
        <v>0.20471724921852799</v>
      </c>
      <c r="G11" s="29">
        <f t="shared" si="1"/>
        <v>35</v>
      </c>
      <c r="H11" s="28">
        <f t="shared" si="2"/>
        <v>1.8868996874111962E-2</v>
      </c>
      <c r="I11" s="29">
        <f t="shared" si="3"/>
        <v>42</v>
      </c>
      <c r="J11" s="27">
        <v>2590</v>
      </c>
      <c r="K11" s="27">
        <v>120</v>
      </c>
      <c r="L11" s="28">
        <f t="shared" si="4"/>
        <v>0.7190449750138812</v>
      </c>
      <c r="M11" s="29">
        <f t="shared" si="5"/>
        <v>31</v>
      </c>
      <c r="N11" s="28">
        <f t="shared" si="6"/>
        <v>3.3314825097168238E-2</v>
      </c>
      <c r="O11" s="29">
        <f t="shared" si="7"/>
        <v>25</v>
      </c>
      <c r="P11" s="27">
        <v>1292</v>
      </c>
      <c r="Q11" s="27">
        <v>73</v>
      </c>
      <c r="R11" s="28">
        <f t="shared" si="8"/>
        <v>7.3429951690821255E-2</v>
      </c>
      <c r="S11" s="29">
        <f t="shared" si="9"/>
        <v>33</v>
      </c>
      <c r="T11" s="28">
        <f t="shared" si="10"/>
        <v>4.1489059391872692E-3</v>
      </c>
      <c r="U11" s="29">
        <f t="shared" si="11"/>
        <v>26</v>
      </c>
      <c r="V11" s="28">
        <f t="shared" si="12"/>
        <v>0.49884169884169882</v>
      </c>
      <c r="W11" s="29">
        <f t="shared" si="13"/>
        <v>11</v>
      </c>
      <c r="X11" s="37">
        <v>1</v>
      </c>
      <c r="Y11" s="27">
        <f t="shared" si="14"/>
        <v>17595</v>
      </c>
      <c r="Z11" s="28">
        <f t="shared" si="15"/>
        <v>1.0387621521002833E-2</v>
      </c>
      <c r="AA11" s="41">
        <f t="shared" si="16"/>
        <v>1.0387621521002833E-2</v>
      </c>
      <c r="AB11" s="42">
        <f t="shared" si="17"/>
        <v>39</v>
      </c>
      <c r="AC11" s="62">
        <v>2</v>
      </c>
      <c r="AD11" s="43">
        <f t="shared" si="18"/>
        <v>1.1366865586814436E-4</v>
      </c>
      <c r="AE11" s="42">
        <f t="shared" si="19"/>
        <v>24</v>
      </c>
      <c r="AF11" s="44">
        <f t="shared" si="20"/>
        <v>266</v>
      </c>
      <c r="AG11" s="50">
        <v>17</v>
      </c>
      <c r="AH11" s="51" t="str">
        <f t="shared" si="21"/>
        <v>+11</v>
      </c>
      <c r="AI11" s="50">
        <f t="shared" si="22"/>
        <v>6</v>
      </c>
    </row>
    <row r="12" spans="1:37" ht="39" customHeight="1">
      <c r="A12" s="24">
        <v>7</v>
      </c>
      <c r="B12" s="30" t="s">
        <v>44</v>
      </c>
      <c r="C12" s="26">
        <v>14900</v>
      </c>
      <c r="D12" s="27">
        <v>3553</v>
      </c>
      <c r="E12" s="27">
        <v>352</v>
      </c>
      <c r="F12" s="28">
        <f t="shared" si="0"/>
        <v>0.23845637583892618</v>
      </c>
      <c r="G12" s="29">
        <f t="shared" si="1"/>
        <v>41</v>
      </c>
      <c r="H12" s="28">
        <f t="shared" si="2"/>
        <v>2.3624161073825502E-2</v>
      </c>
      <c r="I12" s="29">
        <f t="shared" si="3"/>
        <v>45</v>
      </c>
      <c r="J12" s="27">
        <v>2860</v>
      </c>
      <c r="K12" s="27">
        <v>90</v>
      </c>
      <c r="L12" s="28">
        <f t="shared" si="4"/>
        <v>0.804953560371517</v>
      </c>
      <c r="M12" s="29">
        <f t="shared" si="5"/>
        <v>33</v>
      </c>
      <c r="N12" s="28">
        <f t="shared" si="6"/>
        <v>2.533070644525753E-2</v>
      </c>
      <c r="O12" s="29">
        <f t="shared" si="7"/>
        <v>16</v>
      </c>
      <c r="P12" s="27">
        <v>1584</v>
      </c>
      <c r="Q12" s="27">
        <v>66</v>
      </c>
      <c r="R12" s="28">
        <f t="shared" si="8"/>
        <v>0.10630872483221476</v>
      </c>
      <c r="S12" s="29">
        <f t="shared" si="9"/>
        <v>42</v>
      </c>
      <c r="T12" s="28">
        <f t="shared" si="10"/>
        <v>4.4295302013422815E-3</v>
      </c>
      <c r="U12" s="29">
        <f t="shared" si="11"/>
        <v>30</v>
      </c>
      <c r="V12" s="28">
        <f t="shared" si="12"/>
        <v>0.55384615384615388</v>
      </c>
      <c r="W12" s="29">
        <f t="shared" si="13"/>
        <v>17</v>
      </c>
      <c r="X12" s="37">
        <v>0</v>
      </c>
      <c r="Y12" s="27">
        <f t="shared" si="14"/>
        <v>0</v>
      </c>
      <c r="Z12" s="28">
        <f t="shared" si="15"/>
        <v>0</v>
      </c>
      <c r="AA12" s="41">
        <f t="shared" si="16"/>
        <v>1</v>
      </c>
      <c r="AB12" s="42">
        <f t="shared" si="17"/>
        <v>0</v>
      </c>
      <c r="AC12" s="62">
        <v>11</v>
      </c>
      <c r="AD12" s="43">
        <f t="shared" si="18"/>
        <v>7.3825503355704695E-4</v>
      </c>
      <c r="AE12" s="42">
        <f t="shared" si="19"/>
        <v>41</v>
      </c>
      <c r="AF12" s="44">
        <f t="shared" si="20"/>
        <v>265</v>
      </c>
      <c r="AG12" s="50">
        <v>4</v>
      </c>
      <c r="AH12" s="51">
        <f t="shared" si="21"/>
        <v>-3</v>
      </c>
      <c r="AI12" s="50">
        <f t="shared" si="22"/>
        <v>7</v>
      </c>
    </row>
    <row r="13" spans="1:37" ht="39" customHeight="1">
      <c r="A13" s="24">
        <v>8</v>
      </c>
      <c r="B13" s="25" t="s">
        <v>42</v>
      </c>
      <c r="C13" s="26">
        <v>13769</v>
      </c>
      <c r="D13" s="27">
        <v>3505</v>
      </c>
      <c r="E13" s="27">
        <v>151</v>
      </c>
      <c r="F13" s="28">
        <f t="shared" si="0"/>
        <v>0.2545573389498148</v>
      </c>
      <c r="G13" s="29">
        <f t="shared" si="1"/>
        <v>44</v>
      </c>
      <c r="H13" s="28">
        <f t="shared" si="2"/>
        <v>1.0966664245769482E-2</v>
      </c>
      <c r="I13" s="29">
        <f t="shared" si="3"/>
        <v>39</v>
      </c>
      <c r="J13" s="27">
        <v>1903</v>
      </c>
      <c r="K13" s="27">
        <v>135</v>
      </c>
      <c r="L13" s="28">
        <f t="shared" si="4"/>
        <v>0.54293865905848793</v>
      </c>
      <c r="M13" s="29">
        <f t="shared" si="5"/>
        <v>22</v>
      </c>
      <c r="N13" s="28">
        <f t="shared" si="6"/>
        <v>3.8516405135520682E-2</v>
      </c>
      <c r="O13" s="29">
        <f t="shared" si="7"/>
        <v>26</v>
      </c>
      <c r="P13" s="27">
        <v>911</v>
      </c>
      <c r="Q13" s="27">
        <v>22</v>
      </c>
      <c r="R13" s="28">
        <f t="shared" si="8"/>
        <v>6.6163120052291385E-2</v>
      </c>
      <c r="S13" s="29">
        <f t="shared" si="9"/>
        <v>29</v>
      </c>
      <c r="T13" s="28">
        <f t="shared" si="10"/>
        <v>1.597792141767739E-3</v>
      </c>
      <c r="U13" s="29">
        <f t="shared" si="11"/>
        <v>9</v>
      </c>
      <c r="V13" s="28">
        <f t="shared" si="12"/>
        <v>0.47871781397792956</v>
      </c>
      <c r="W13" s="29">
        <f t="shared" si="13"/>
        <v>9</v>
      </c>
      <c r="X13" s="37">
        <v>1</v>
      </c>
      <c r="Y13" s="27">
        <f t="shared" si="14"/>
        <v>13769</v>
      </c>
      <c r="Z13" s="28">
        <f t="shared" si="15"/>
        <v>8.1288525559924975E-3</v>
      </c>
      <c r="AA13" s="41">
        <f t="shared" si="16"/>
        <v>8.1288525559924975E-3</v>
      </c>
      <c r="AB13" s="42">
        <f t="shared" si="17"/>
        <v>42</v>
      </c>
      <c r="AC13" s="62">
        <v>40</v>
      </c>
      <c r="AD13" s="43">
        <f t="shared" si="18"/>
        <v>2.9050766213958895E-3</v>
      </c>
      <c r="AE13" s="42">
        <f t="shared" si="19"/>
        <v>44</v>
      </c>
      <c r="AF13" s="44">
        <f t="shared" si="20"/>
        <v>264</v>
      </c>
      <c r="AG13" s="50">
        <v>5</v>
      </c>
      <c r="AH13" s="51">
        <f t="shared" si="21"/>
        <v>-3</v>
      </c>
      <c r="AI13" s="50">
        <f t="shared" si="22"/>
        <v>8</v>
      </c>
    </row>
    <row r="14" spans="1:37" ht="39" customHeight="1">
      <c r="A14" s="24">
        <v>9</v>
      </c>
      <c r="B14" s="25" t="s">
        <v>62</v>
      </c>
      <c r="C14" s="26">
        <v>12436</v>
      </c>
      <c r="D14" s="33">
        <v>1284</v>
      </c>
      <c r="E14" s="33">
        <v>74</v>
      </c>
      <c r="F14" s="28">
        <f t="shared" si="0"/>
        <v>0.10324863300096494</v>
      </c>
      <c r="G14" s="29">
        <f t="shared" si="1"/>
        <v>2</v>
      </c>
      <c r="H14" s="28">
        <f t="shared" si="2"/>
        <v>5.9504663879060794E-3</v>
      </c>
      <c r="I14" s="29">
        <f t="shared" si="3"/>
        <v>29</v>
      </c>
      <c r="J14" s="27">
        <v>1077</v>
      </c>
      <c r="K14" s="61">
        <v>297</v>
      </c>
      <c r="L14" s="28">
        <f t="shared" si="4"/>
        <v>0.83878504672897192</v>
      </c>
      <c r="M14" s="29">
        <f t="shared" si="5"/>
        <v>37</v>
      </c>
      <c r="N14" s="28">
        <f t="shared" si="6"/>
        <v>0.23130841121495327</v>
      </c>
      <c r="O14" s="29">
        <f t="shared" si="7"/>
        <v>45</v>
      </c>
      <c r="P14" s="27">
        <v>495</v>
      </c>
      <c r="Q14" s="61">
        <v>138</v>
      </c>
      <c r="R14" s="28">
        <f t="shared" si="8"/>
        <v>3.9803795432614988E-2</v>
      </c>
      <c r="S14" s="29">
        <f t="shared" si="9"/>
        <v>14</v>
      </c>
      <c r="T14" s="28">
        <f t="shared" si="10"/>
        <v>1.109681569636539E-2</v>
      </c>
      <c r="U14" s="29">
        <f t="shared" si="11"/>
        <v>42</v>
      </c>
      <c r="V14" s="28">
        <f t="shared" si="12"/>
        <v>0.4596100278551532</v>
      </c>
      <c r="W14" s="29">
        <f t="shared" si="13"/>
        <v>6</v>
      </c>
      <c r="X14" s="37">
        <v>0.6</v>
      </c>
      <c r="Y14" s="27">
        <f t="shared" si="14"/>
        <v>20727</v>
      </c>
      <c r="Z14" s="28">
        <f t="shared" si="15"/>
        <v>1.2236671285355254E-2</v>
      </c>
      <c r="AA14" s="41">
        <f t="shared" si="16"/>
        <v>1.2236671285355254E-2</v>
      </c>
      <c r="AB14" s="42">
        <f t="shared" si="17"/>
        <v>36</v>
      </c>
      <c r="AC14" s="62">
        <v>48</v>
      </c>
      <c r="AD14" s="43">
        <f t="shared" si="18"/>
        <v>3.8597619813444837E-3</v>
      </c>
      <c r="AE14" s="42">
        <f t="shared" si="19"/>
        <v>45</v>
      </c>
      <c r="AF14" s="44">
        <f t="shared" si="20"/>
        <v>256</v>
      </c>
      <c r="AG14" s="50">
        <v>25</v>
      </c>
      <c r="AH14" s="51" t="str">
        <f t="shared" si="21"/>
        <v>+16</v>
      </c>
      <c r="AI14" s="50">
        <f t="shared" si="22"/>
        <v>9</v>
      </c>
    </row>
    <row r="15" spans="1:37" ht="39" customHeight="1">
      <c r="A15" s="24">
        <v>10</v>
      </c>
      <c r="B15" s="25" t="s">
        <v>68</v>
      </c>
      <c r="C15" s="26">
        <v>33212</v>
      </c>
      <c r="D15" s="33">
        <v>4579</v>
      </c>
      <c r="E15" s="33">
        <v>247</v>
      </c>
      <c r="F15" s="28">
        <f t="shared" si="0"/>
        <v>0.13787185354691076</v>
      </c>
      <c r="G15" s="29">
        <f t="shared" si="1"/>
        <v>17</v>
      </c>
      <c r="H15" s="28">
        <f t="shared" si="2"/>
        <v>7.4370709382151033E-3</v>
      </c>
      <c r="I15" s="29">
        <f t="shared" si="3"/>
        <v>34</v>
      </c>
      <c r="J15" s="27">
        <v>3782</v>
      </c>
      <c r="K15" s="27">
        <v>262</v>
      </c>
      <c r="L15" s="28">
        <f t="shared" si="4"/>
        <v>0.8259445293732256</v>
      </c>
      <c r="M15" s="29">
        <f t="shared" si="5"/>
        <v>35</v>
      </c>
      <c r="N15" s="28">
        <f t="shared" si="6"/>
        <v>5.7217733129504261E-2</v>
      </c>
      <c r="O15" s="29">
        <f t="shared" si="7"/>
        <v>35</v>
      </c>
      <c r="P15" s="27">
        <v>2091</v>
      </c>
      <c r="Q15" s="27">
        <v>224</v>
      </c>
      <c r="R15" s="28">
        <f t="shared" si="8"/>
        <v>6.2959171383837165E-2</v>
      </c>
      <c r="S15" s="29">
        <f t="shared" si="9"/>
        <v>26</v>
      </c>
      <c r="T15" s="28">
        <f t="shared" si="10"/>
        <v>6.7445501625918343E-3</v>
      </c>
      <c r="U15" s="29">
        <f t="shared" si="11"/>
        <v>39</v>
      </c>
      <c r="V15" s="28">
        <f t="shared" si="12"/>
        <v>0.55288207297726066</v>
      </c>
      <c r="W15" s="29">
        <f t="shared" si="13"/>
        <v>16</v>
      </c>
      <c r="X15" s="37">
        <v>1</v>
      </c>
      <c r="Y15" s="27">
        <f t="shared" si="14"/>
        <v>33212</v>
      </c>
      <c r="Z15" s="28">
        <f t="shared" si="15"/>
        <v>1.9607484282781817E-2</v>
      </c>
      <c r="AA15" s="41">
        <f t="shared" si="16"/>
        <v>1.9607484282781817E-2</v>
      </c>
      <c r="AB15" s="42">
        <f t="shared" si="17"/>
        <v>28</v>
      </c>
      <c r="AC15" s="62">
        <v>5</v>
      </c>
      <c r="AD15" s="43">
        <f t="shared" si="18"/>
        <v>1.5054799470071059E-4</v>
      </c>
      <c r="AE15" s="42">
        <f t="shared" si="19"/>
        <v>26</v>
      </c>
      <c r="AF15" s="44">
        <f t="shared" si="20"/>
        <v>256</v>
      </c>
      <c r="AG15" s="50">
        <v>28</v>
      </c>
      <c r="AH15" s="51" t="str">
        <f t="shared" si="21"/>
        <v>+19</v>
      </c>
      <c r="AI15" s="50">
        <f t="shared" si="22"/>
        <v>9</v>
      </c>
    </row>
    <row r="16" spans="1:37" ht="39" customHeight="1">
      <c r="A16" s="24">
        <v>11</v>
      </c>
      <c r="B16" s="25" t="s">
        <v>47</v>
      </c>
      <c r="C16" s="26">
        <v>26747</v>
      </c>
      <c r="D16" s="27">
        <v>4092</v>
      </c>
      <c r="E16" s="27">
        <v>142</v>
      </c>
      <c r="F16" s="28">
        <f t="shared" si="0"/>
        <v>0.15298912027517106</v>
      </c>
      <c r="G16" s="29">
        <f t="shared" si="1"/>
        <v>23</v>
      </c>
      <c r="H16" s="28">
        <f t="shared" si="2"/>
        <v>5.3090066175645869E-3</v>
      </c>
      <c r="I16" s="29">
        <f t="shared" si="3"/>
        <v>24</v>
      </c>
      <c r="J16" s="27">
        <v>3663</v>
      </c>
      <c r="K16" s="27">
        <v>169</v>
      </c>
      <c r="L16" s="28">
        <f t="shared" si="4"/>
        <v>0.89516129032258063</v>
      </c>
      <c r="M16" s="29">
        <f t="shared" si="5"/>
        <v>40</v>
      </c>
      <c r="N16" s="28">
        <f t="shared" si="6"/>
        <v>4.1300097751710653E-2</v>
      </c>
      <c r="O16" s="29">
        <f t="shared" si="7"/>
        <v>28</v>
      </c>
      <c r="P16" s="27">
        <v>2130</v>
      </c>
      <c r="Q16" s="27">
        <v>52</v>
      </c>
      <c r="R16" s="28">
        <f t="shared" si="8"/>
        <v>7.9635099263468803E-2</v>
      </c>
      <c r="S16" s="29">
        <f t="shared" si="9"/>
        <v>36</v>
      </c>
      <c r="T16" s="28">
        <f t="shared" si="10"/>
        <v>1.9441432684039331E-3</v>
      </c>
      <c r="U16" s="29">
        <f t="shared" si="11"/>
        <v>12</v>
      </c>
      <c r="V16" s="28">
        <f t="shared" si="12"/>
        <v>0.58149058149058153</v>
      </c>
      <c r="W16" s="29">
        <f t="shared" si="13"/>
        <v>21</v>
      </c>
      <c r="X16" s="37">
        <v>1</v>
      </c>
      <c r="Y16" s="27">
        <f t="shared" si="14"/>
        <v>26747</v>
      </c>
      <c r="Z16" s="28">
        <f t="shared" si="15"/>
        <v>1.5790719682993053E-2</v>
      </c>
      <c r="AA16" s="41">
        <f t="shared" si="16"/>
        <v>1.5790719682993053E-2</v>
      </c>
      <c r="AB16" s="42">
        <f t="shared" si="17"/>
        <v>34</v>
      </c>
      <c r="AC16" s="62">
        <v>8</v>
      </c>
      <c r="AD16" s="43">
        <f t="shared" si="18"/>
        <v>2.9909896436983586E-4</v>
      </c>
      <c r="AE16" s="42">
        <f t="shared" si="19"/>
        <v>36</v>
      </c>
      <c r="AF16" s="44">
        <f t="shared" si="20"/>
        <v>254</v>
      </c>
      <c r="AG16" s="50">
        <v>14</v>
      </c>
      <c r="AH16" s="51" t="str">
        <f t="shared" si="21"/>
        <v>+3</v>
      </c>
      <c r="AI16" s="50">
        <f t="shared" si="22"/>
        <v>11</v>
      </c>
    </row>
    <row r="17" spans="1:35" ht="39" customHeight="1">
      <c r="A17" s="24">
        <v>12</v>
      </c>
      <c r="B17" s="30" t="s">
        <v>34</v>
      </c>
      <c r="C17" s="26">
        <v>13508</v>
      </c>
      <c r="D17" s="27">
        <v>1978</v>
      </c>
      <c r="E17" s="27">
        <v>41</v>
      </c>
      <c r="F17" s="28">
        <f t="shared" si="0"/>
        <v>0.14643174415161386</v>
      </c>
      <c r="G17" s="29">
        <f t="shared" si="1"/>
        <v>21</v>
      </c>
      <c r="H17" s="28">
        <f t="shared" si="2"/>
        <v>3.0352383772579211E-3</v>
      </c>
      <c r="I17" s="29">
        <f t="shared" si="3"/>
        <v>9</v>
      </c>
      <c r="J17" s="27">
        <v>3271</v>
      </c>
      <c r="K17" s="27">
        <v>198</v>
      </c>
      <c r="L17" s="28">
        <f t="shared" si="4"/>
        <v>1.653690596562184</v>
      </c>
      <c r="M17" s="29">
        <f t="shared" si="5"/>
        <v>45</v>
      </c>
      <c r="N17" s="28">
        <f t="shared" si="6"/>
        <v>0.10010111223458039</v>
      </c>
      <c r="O17" s="29">
        <f t="shared" si="7"/>
        <v>41</v>
      </c>
      <c r="P17" s="27">
        <v>1079</v>
      </c>
      <c r="Q17" s="27">
        <v>48</v>
      </c>
      <c r="R17" s="28">
        <f t="shared" si="8"/>
        <v>7.987859046490968E-2</v>
      </c>
      <c r="S17" s="29">
        <f t="shared" si="9"/>
        <v>37</v>
      </c>
      <c r="T17" s="28">
        <f t="shared" si="10"/>
        <v>3.5534498075214687E-3</v>
      </c>
      <c r="U17" s="29">
        <f t="shared" si="11"/>
        <v>23</v>
      </c>
      <c r="V17" s="28">
        <f t="shared" si="12"/>
        <v>0.32986854173035768</v>
      </c>
      <c r="W17" s="29">
        <f t="shared" si="13"/>
        <v>1</v>
      </c>
      <c r="X17" s="37">
        <v>0.75</v>
      </c>
      <c r="Y17" s="27">
        <f t="shared" si="14"/>
        <v>18011</v>
      </c>
      <c r="Z17" s="28">
        <f t="shared" si="15"/>
        <v>1.0633216892002388E-2</v>
      </c>
      <c r="AA17" s="41">
        <f t="shared" si="16"/>
        <v>1.0633216892002388E-2</v>
      </c>
      <c r="AB17" s="42">
        <f t="shared" si="17"/>
        <v>38</v>
      </c>
      <c r="AC17" s="62">
        <v>3</v>
      </c>
      <c r="AD17" s="43">
        <f t="shared" si="18"/>
        <v>2.220906129700918E-4</v>
      </c>
      <c r="AE17" s="42">
        <f t="shared" si="19"/>
        <v>31</v>
      </c>
      <c r="AF17" s="44">
        <f t="shared" si="20"/>
        <v>246</v>
      </c>
      <c r="AG17" s="50">
        <v>10</v>
      </c>
      <c r="AH17" s="51">
        <f t="shared" si="21"/>
        <v>-2</v>
      </c>
      <c r="AI17" s="50">
        <f t="shared" si="22"/>
        <v>12</v>
      </c>
    </row>
    <row r="18" spans="1:35" ht="39" customHeight="1">
      <c r="A18" s="24">
        <v>13</v>
      </c>
      <c r="B18" s="25" t="s">
        <v>49</v>
      </c>
      <c r="C18" s="26">
        <v>33707</v>
      </c>
      <c r="D18" s="27">
        <v>8249</v>
      </c>
      <c r="E18" s="27">
        <v>189</v>
      </c>
      <c r="F18" s="28">
        <f t="shared" si="0"/>
        <v>0.24472661464977602</v>
      </c>
      <c r="G18" s="29">
        <f t="shared" si="1"/>
        <v>42</v>
      </c>
      <c r="H18" s="28">
        <f t="shared" si="2"/>
        <v>5.6071439166938616E-3</v>
      </c>
      <c r="I18" s="29">
        <f t="shared" si="3"/>
        <v>26</v>
      </c>
      <c r="J18" s="27">
        <v>4297</v>
      </c>
      <c r="K18" s="27">
        <v>136</v>
      </c>
      <c r="L18" s="28">
        <f t="shared" si="4"/>
        <v>0.5209116256515941</v>
      </c>
      <c r="M18" s="29">
        <f t="shared" si="5"/>
        <v>20</v>
      </c>
      <c r="N18" s="28">
        <f t="shared" si="6"/>
        <v>1.6486846890532186E-2</v>
      </c>
      <c r="O18" s="29">
        <f t="shared" si="7"/>
        <v>9</v>
      </c>
      <c r="P18" s="27">
        <v>2765</v>
      </c>
      <c r="Q18" s="27">
        <v>91</v>
      </c>
      <c r="R18" s="28">
        <f t="shared" si="8"/>
        <v>8.2030438781262052E-2</v>
      </c>
      <c r="S18" s="29">
        <f t="shared" si="9"/>
        <v>38</v>
      </c>
      <c r="T18" s="28">
        <f t="shared" si="10"/>
        <v>2.6997359598896374E-3</v>
      </c>
      <c r="U18" s="29">
        <f t="shared" si="11"/>
        <v>17</v>
      </c>
      <c r="V18" s="28">
        <f t="shared" si="12"/>
        <v>0.64347218989993016</v>
      </c>
      <c r="W18" s="29">
        <f t="shared" si="13"/>
        <v>28</v>
      </c>
      <c r="X18" s="37">
        <v>2</v>
      </c>
      <c r="Y18" s="27">
        <f t="shared" si="14"/>
        <v>16854</v>
      </c>
      <c r="Z18" s="28">
        <f t="shared" si="15"/>
        <v>9.950154766409874E-3</v>
      </c>
      <c r="AA18" s="41">
        <f t="shared" si="16"/>
        <v>9.950154766409874E-3</v>
      </c>
      <c r="AB18" s="42">
        <f t="shared" si="17"/>
        <v>40</v>
      </c>
      <c r="AC18" s="62">
        <v>3</v>
      </c>
      <c r="AD18" s="43">
        <f t="shared" si="18"/>
        <v>8.9002284391966058E-5</v>
      </c>
      <c r="AE18" s="42">
        <f t="shared" si="19"/>
        <v>22</v>
      </c>
      <c r="AF18" s="44">
        <f t="shared" si="20"/>
        <v>242</v>
      </c>
      <c r="AG18" s="50">
        <v>1</v>
      </c>
      <c r="AH18" s="51">
        <f t="shared" si="21"/>
        <v>-12</v>
      </c>
      <c r="AI18" s="50">
        <f t="shared" si="22"/>
        <v>13</v>
      </c>
    </row>
    <row r="19" spans="1:35" ht="39" customHeight="1">
      <c r="A19" s="24">
        <v>14</v>
      </c>
      <c r="B19" s="30" t="s">
        <v>48</v>
      </c>
      <c r="C19" s="26">
        <v>29229</v>
      </c>
      <c r="D19" s="27">
        <v>5722</v>
      </c>
      <c r="E19" s="27">
        <v>57</v>
      </c>
      <c r="F19" s="28">
        <f t="shared" si="0"/>
        <v>0.19576448048171335</v>
      </c>
      <c r="G19" s="29">
        <f t="shared" si="1"/>
        <v>33</v>
      </c>
      <c r="H19" s="28">
        <f t="shared" si="2"/>
        <v>1.95011803345992E-3</v>
      </c>
      <c r="I19" s="29">
        <f t="shared" si="3"/>
        <v>5</v>
      </c>
      <c r="J19" s="27">
        <v>2778</v>
      </c>
      <c r="K19" s="27">
        <v>263</v>
      </c>
      <c r="L19" s="28">
        <f t="shared" si="4"/>
        <v>0.48549458231387627</v>
      </c>
      <c r="M19" s="29">
        <f t="shared" si="5"/>
        <v>17</v>
      </c>
      <c r="N19" s="28">
        <f t="shared" si="6"/>
        <v>4.5962950017476405E-2</v>
      </c>
      <c r="O19" s="29">
        <f t="shared" si="7"/>
        <v>30</v>
      </c>
      <c r="P19" s="27">
        <v>1907</v>
      </c>
      <c r="Q19" s="27">
        <v>221</v>
      </c>
      <c r="R19" s="28">
        <f t="shared" si="8"/>
        <v>6.5243422628211714E-2</v>
      </c>
      <c r="S19" s="29">
        <f t="shared" si="9"/>
        <v>27</v>
      </c>
      <c r="T19" s="28">
        <f t="shared" si="10"/>
        <v>7.5609839542919704E-3</v>
      </c>
      <c r="U19" s="29">
        <f t="shared" si="11"/>
        <v>40</v>
      </c>
      <c r="V19" s="28">
        <f t="shared" si="12"/>
        <v>0.68646508279337648</v>
      </c>
      <c r="W19" s="29">
        <f t="shared" si="13"/>
        <v>31</v>
      </c>
      <c r="X19" s="37">
        <v>1</v>
      </c>
      <c r="Y19" s="27">
        <f t="shared" si="14"/>
        <v>29229</v>
      </c>
      <c r="Z19" s="28">
        <f t="shared" si="15"/>
        <v>1.725602668015867E-2</v>
      </c>
      <c r="AA19" s="41">
        <f t="shared" si="16"/>
        <v>1.725602668015867E-2</v>
      </c>
      <c r="AB19" s="42">
        <f t="shared" si="17"/>
        <v>31</v>
      </c>
      <c r="AC19" s="62">
        <v>5</v>
      </c>
      <c r="AD19" s="43">
        <f t="shared" si="18"/>
        <v>1.7106298539122105E-4</v>
      </c>
      <c r="AE19" s="42">
        <f t="shared" si="19"/>
        <v>27</v>
      </c>
      <c r="AF19" s="44">
        <f t="shared" si="20"/>
        <v>241</v>
      </c>
      <c r="AG19" s="50">
        <v>17</v>
      </c>
      <c r="AH19" s="51" t="str">
        <f t="shared" si="21"/>
        <v>+3</v>
      </c>
      <c r="AI19" s="50">
        <f t="shared" si="22"/>
        <v>14</v>
      </c>
    </row>
    <row r="20" spans="1:35" ht="39" customHeight="1">
      <c r="A20" s="24">
        <v>15</v>
      </c>
      <c r="B20" s="25" t="s">
        <v>45</v>
      </c>
      <c r="C20" s="26">
        <v>152607</v>
      </c>
      <c r="D20" s="27">
        <v>19563</v>
      </c>
      <c r="E20" s="27">
        <v>701</v>
      </c>
      <c r="F20" s="28">
        <f t="shared" si="0"/>
        <v>0.12819202264640547</v>
      </c>
      <c r="G20" s="29">
        <f t="shared" si="1"/>
        <v>14</v>
      </c>
      <c r="H20" s="28">
        <f t="shared" si="2"/>
        <v>4.5934983323176522E-3</v>
      </c>
      <c r="I20" s="29">
        <f t="shared" si="3"/>
        <v>22</v>
      </c>
      <c r="J20" s="27">
        <v>23648</v>
      </c>
      <c r="K20" s="27">
        <v>1272</v>
      </c>
      <c r="L20" s="28">
        <f t="shared" si="4"/>
        <v>1.208812554311711</v>
      </c>
      <c r="M20" s="29">
        <f t="shared" si="5"/>
        <v>43</v>
      </c>
      <c r="N20" s="28">
        <f t="shared" si="6"/>
        <v>6.5020702346265905E-2</v>
      </c>
      <c r="O20" s="29">
        <f t="shared" si="7"/>
        <v>38</v>
      </c>
      <c r="P20" s="27">
        <v>14687</v>
      </c>
      <c r="Q20" s="27">
        <v>1233</v>
      </c>
      <c r="R20" s="28">
        <f t="shared" si="8"/>
        <v>9.6240670480384261E-2</v>
      </c>
      <c r="S20" s="29">
        <f t="shared" si="9"/>
        <v>39</v>
      </c>
      <c r="T20" s="28">
        <f t="shared" si="10"/>
        <v>8.0795769525644299E-3</v>
      </c>
      <c r="U20" s="29">
        <f t="shared" si="11"/>
        <v>41</v>
      </c>
      <c r="V20" s="28">
        <f t="shared" si="12"/>
        <v>0.62106732070365356</v>
      </c>
      <c r="W20" s="29">
        <f t="shared" si="13"/>
        <v>25</v>
      </c>
      <c r="X20" s="37">
        <v>0</v>
      </c>
      <c r="Y20" s="27">
        <f t="shared" si="14"/>
        <v>0</v>
      </c>
      <c r="Z20" s="28">
        <f t="shared" si="15"/>
        <v>0</v>
      </c>
      <c r="AA20" s="41">
        <f t="shared" si="16"/>
        <v>1</v>
      </c>
      <c r="AB20" s="42">
        <f t="shared" si="17"/>
        <v>0</v>
      </c>
      <c r="AC20" s="62">
        <v>2</v>
      </c>
      <c r="AD20" s="43">
        <f t="shared" si="18"/>
        <v>1.3105558722732247E-5</v>
      </c>
      <c r="AE20" s="42">
        <f t="shared" si="19"/>
        <v>15</v>
      </c>
      <c r="AF20" s="44">
        <f t="shared" si="20"/>
        <v>237</v>
      </c>
      <c r="AG20" s="50">
        <v>13</v>
      </c>
      <c r="AH20" s="51">
        <f t="shared" si="21"/>
        <v>-2</v>
      </c>
      <c r="AI20" s="50">
        <f t="shared" si="22"/>
        <v>15</v>
      </c>
    </row>
    <row r="21" spans="1:35" ht="39" customHeight="1">
      <c r="A21" s="24">
        <v>16</v>
      </c>
      <c r="B21" s="25" t="s">
        <v>57</v>
      </c>
      <c r="C21" s="26">
        <v>26972</v>
      </c>
      <c r="D21" s="27">
        <v>4335</v>
      </c>
      <c r="E21" s="27">
        <v>153</v>
      </c>
      <c r="F21" s="28">
        <f t="shared" si="0"/>
        <v>0.16072223046121903</v>
      </c>
      <c r="G21" s="29">
        <f t="shared" si="1"/>
        <v>25</v>
      </c>
      <c r="H21" s="28">
        <f t="shared" si="2"/>
        <v>5.6725493103959666E-3</v>
      </c>
      <c r="I21" s="29">
        <f t="shared" si="3"/>
        <v>27</v>
      </c>
      <c r="J21" s="27">
        <v>3182</v>
      </c>
      <c r="K21" s="27">
        <v>287</v>
      </c>
      <c r="L21" s="28">
        <f t="shared" si="4"/>
        <v>0.73402537485582464</v>
      </c>
      <c r="M21" s="29">
        <f t="shared" si="5"/>
        <v>32</v>
      </c>
      <c r="N21" s="28">
        <f t="shared" si="6"/>
        <v>6.620530565167243E-2</v>
      </c>
      <c r="O21" s="29">
        <f t="shared" si="7"/>
        <v>39</v>
      </c>
      <c r="P21" s="27">
        <v>1776</v>
      </c>
      <c r="Q21" s="27">
        <v>134</v>
      </c>
      <c r="R21" s="28">
        <f t="shared" si="8"/>
        <v>6.5846062583419837E-2</v>
      </c>
      <c r="S21" s="29">
        <f t="shared" si="9"/>
        <v>28</v>
      </c>
      <c r="T21" s="28">
        <f t="shared" si="10"/>
        <v>4.9681150823075778E-3</v>
      </c>
      <c r="U21" s="29">
        <f t="shared" si="11"/>
        <v>33</v>
      </c>
      <c r="V21" s="28">
        <f t="shared" si="12"/>
        <v>0.55813953488372092</v>
      </c>
      <c r="W21" s="29">
        <f t="shared" si="13"/>
        <v>18</v>
      </c>
      <c r="X21" s="37">
        <v>0</v>
      </c>
      <c r="Y21" s="27">
        <f t="shared" si="14"/>
        <v>0</v>
      </c>
      <c r="Z21" s="28">
        <f t="shared" si="15"/>
        <v>0</v>
      </c>
      <c r="AA21" s="41">
        <f t="shared" si="16"/>
        <v>1</v>
      </c>
      <c r="AB21" s="42">
        <f t="shared" si="17"/>
        <v>0</v>
      </c>
      <c r="AC21" s="62">
        <v>6</v>
      </c>
      <c r="AD21" s="43">
        <f t="shared" si="18"/>
        <v>2.2245291413317515E-4</v>
      </c>
      <c r="AE21" s="42">
        <f t="shared" si="19"/>
        <v>32</v>
      </c>
      <c r="AF21" s="44">
        <f t="shared" si="20"/>
        <v>234</v>
      </c>
      <c r="AG21" s="50">
        <v>20</v>
      </c>
      <c r="AH21" s="51" t="str">
        <f t="shared" si="21"/>
        <v>+4</v>
      </c>
      <c r="AI21" s="50">
        <f t="shared" si="22"/>
        <v>16</v>
      </c>
    </row>
    <row r="22" spans="1:35" ht="39" customHeight="1">
      <c r="A22" s="24">
        <v>17</v>
      </c>
      <c r="B22" s="25" t="s">
        <v>59</v>
      </c>
      <c r="C22" s="26">
        <v>37008</v>
      </c>
      <c r="D22" s="33">
        <v>6312</v>
      </c>
      <c r="E22" s="33">
        <v>242</v>
      </c>
      <c r="F22" s="28">
        <f t="shared" si="0"/>
        <v>0.17055771725032426</v>
      </c>
      <c r="G22" s="29">
        <f t="shared" si="1"/>
        <v>27</v>
      </c>
      <c r="H22" s="28">
        <f t="shared" si="2"/>
        <v>6.5391266753134459E-3</v>
      </c>
      <c r="I22" s="29">
        <f t="shared" si="3"/>
        <v>30</v>
      </c>
      <c r="J22" s="27">
        <v>3765</v>
      </c>
      <c r="K22" s="27">
        <v>369</v>
      </c>
      <c r="L22" s="28">
        <f t="shared" si="4"/>
        <v>0.59648288973384034</v>
      </c>
      <c r="M22" s="29">
        <f t="shared" si="5"/>
        <v>26</v>
      </c>
      <c r="N22" s="28">
        <f t="shared" si="6"/>
        <v>5.8460076045627377E-2</v>
      </c>
      <c r="O22" s="29">
        <f t="shared" si="7"/>
        <v>36</v>
      </c>
      <c r="P22" s="27">
        <v>2194</v>
      </c>
      <c r="Q22" s="27">
        <v>163</v>
      </c>
      <c r="R22" s="28">
        <f t="shared" si="8"/>
        <v>5.9284479031560741E-2</v>
      </c>
      <c r="S22" s="29">
        <f t="shared" si="9"/>
        <v>22</v>
      </c>
      <c r="T22" s="28">
        <f t="shared" si="10"/>
        <v>4.4044530912235192E-3</v>
      </c>
      <c r="U22" s="29">
        <f t="shared" si="11"/>
        <v>29</v>
      </c>
      <c r="V22" s="28">
        <f t="shared" si="12"/>
        <v>0.58273572377158034</v>
      </c>
      <c r="W22" s="29">
        <f t="shared" si="13"/>
        <v>22</v>
      </c>
      <c r="X22" s="37">
        <v>0.3</v>
      </c>
      <c r="Y22" s="27">
        <f t="shared" si="14"/>
        <v>123360</v>
      </c>
      <c r="Z22" s="28">
        <f t="shared" si="15"/>
        <v>7.2828473477175859E-2</v>
      </c>
      <c r="AA22" s="41">
        <f t="shared" si="16"/>
        <v>7.2828473477175859E-2</v>
      </c>
      <c r="AB22" s="42">
        <f t="shared" si="17"/>
        <v>15</v>
      </c>
      <c r="AC22" s="62">
        <v>5</v>
      </c>
      <c r="AD22" s="43">
        <f t="shared" si="18"/>
        <v>1.3510592304366624E-4</v>
      </c>
      <c r="AE22" s="42">
        <f t="shared" si="19"/>
        <v>25</v>
      </c>
      <c r="AF22" s="44">
        <f t="shared" si="20"/>
        <v>232</v>
      </c>
      <c r="AG22" s="50">
        <v>22</v>
      </c>
      <c r="AH22" s="51" t="str">
        <f t="shared" si="21"/>
        <v>+5</v>
      </c>
      <c r="AI22" s="50">
        <f t="shared" si="22"/>
        <v>17</v>
      </c>
    </row>
    <row r="23" spans="1:35" ht="39" customHeight="1">
      <c r="A23" s="24">
        <v>18</v>
      </c>
      <c r="B23" s="30" t="s">
        <v>40</v>
      </c>
      <c r="C23" s="26">
        <v>33477</v>
      </c>
      <c r="D23" s="27">
        <v>8293</v>
      </c>
      <c r="E23" s="27">
        <v>157</v>
      </c>
      <c r="F23" s="28">
        <f t="shared" si="0"/>
        <v>0.24772231681452939</v>
      </c>
      <c r="G23" s="29">
        <f t="shared" si="1"/>
        <v>43</v>
      </c>
      <c r="H23" s="28">
        <f t="shared" si="2"/>
        <v>4.6897870179526246E-3</v>
      </c>
      <c r="I23" s="29">
        <f t="shared" si="3"/>
        <v>23</v>
      </c>
      <c r="J23" s="27">
        <v>5943</v>
      </c>
      <c r="K23" s="27">
        <v>186</v>
      </c>
      <c r="L23" s="28">
        <f t="shared" si="4"/>
        <v>0.71662848185216443</v>
      </c>
      <c r="M23" s="29">
        <f t="shared" si="5"/>
        <v>30</v>
      </c>
      <c r="N23" s="28">
        <f t="shared" si="6"/>
        <v>2.2428554202339322E-2</v>
      </c>
      <c r="O23" s="29">
        <f t="shared" si="7"/>
        <v>12</v>
      </c>
      <c r="P23" s="27">
        <v>2553</v>
      </c>
      <c r="Q23" s="27">
        <v>143</v>
      </c>
      <c r="R23" s="28">
        <f t="shared" si="8"/>
        <v>7.6261313737790118E-2</v>
      </c>
      <c r="S23" s="29">
        <f t="shared" si="9"/>
        <v>34</v>
      </c>
      <c r="T23" s="28">
        <f t="shared" si="10"/>
        <v>4.2715894494727725E-3</v>
      </c>
      <c r="U23" s="29">
        <f t="shared" si="11"/>
        <v>27</v>
      </c>
      <c r="V23" s="28">
        <f t="shared" si="12"/>
        <v>0.42958101968702678</v>
      </c>
      <c r="W23" s="29">
        <f t="shared" si="13"/>
        <v>5</v>
      </c>
      <c r="X23" s="37">
        <v>1</v>
      </c>
      <c r="Y23" s="27">
        <f t="shared" si="14"/>
        <v>33477</v>
      </c>
      <c r="Z23" s="28">
        <f t="shared" si="15"/>
        <v>1.9763933257096435E-2</v>
      </c>
      <c r="AA23" s="41">
        <f t="shared" si="16"/>
        <v>1.9763933257096435E-2</v>
      </c>
      <c r="AB23" s="42">
        <f t="shared" si="17"/>
        <v>27</v>
      </c>
      <c r="AC23" s="62">
        <v>6</v>
      </c>
      <c r="AD23" s="43">
        <f t="shared" si="18"/>
        <v>1.7922752934850794E-4</v>
      </c>
      <c r="AE23" s="42">
        <f t="shared" si="19"/>
        <v>29</v>
      </c>
      <c r="AF23" s="44">
        <f t="shared" si="20"/>
        <v>230</v>
      </c>
      <c r="AG23" s="50">
        <v>27</v>
      </c>
      <c r="AH23" s="51" t="str">
        <f t="shared" si="21"/>
        <v>+9</v>
      </c>
      <c r="AI23" s="50">
        <f t="shared" si="22"/>
        <v>18</v>
      </c>
    </row>
    <row r="24" spans="1:35" ht="39" customHeight="1">
      <c r="A24" s="24">
        <v>19</v>
      </c>
      <c r="B24" s="25" t="s">
        <v>32</v>
      </c>
      <c r="C24" s="26">
        <v>14171</v>
      </c>
      <c r="D24" s="27">
        <v>3794</v>
      </c>
      <c r="E24" s="27">
        <v>33</v>
      </c>
      <c r="F24" s="28">
        <f t="shared" si="0"/>
        <v>0.26772987086303013</v>
      </c>
      <c r="G24" s="29">
        <f t="shared" si="1"/>
        <v>45</v>
      </c>
      <c r="H24" s="28">
        <f t="shared" si="2"/>
        <v>2.3286994566367935E-3</v>
      </c>
      <c r="I24" s="29">
        <f t="shared" si="3"/>
        <v>7</v>
      </c>
      <c r="J24" s="27">
        <v>3311</v>
      </c>
      <c r="K24" s="27">
        <v>9</v>
      </c>
      <c r="L24" s="28">
        <f t="shared" si="4"/>
        <v>0.87269372693726932</v>
      </c>
      <c r="M24" s="29">
        <f t="shared" si="5"/>
        <v>38</v>
      </c>
      <c r="N24" s="28">
        <f t="shared" si="6"/>
        <v>2.3721665788086453E-3</v>
      </c>
      <c r="O24" s="29">
        <f t="shared" si="7"/>
        <v>3</v>
      </c>
      <c r="P24" s="27">
        <v>1395</v>
      </c>
      <c r="Q24" s="27">
        <v>7</v>
      </c>
      <c r="R24" s="28">
        <f t="shared" si="8"/>
        <v>9.8440477030555362E-2</v>
      </c>
      <c r="S24" s="29">
        <f t="shared" si="9"/>
        <v>40</v>
      </c>
      <c r="T24" s="28">
        <f t="shared" si="10"/>
        <v>4.939665514078047E-4</v>
      </c>
      <c r="U24" s="29">
        <f t="shared" si="11"/>
        <v>5</v>
      </c>
      <c r="V24" s="28">
        <f t="shared" si="12"/>
        <v>0.42132286318332829</v>
      </c>
      <c r="W24" s="29">
        <f t="shared" si="13"/>
        <v>4</v>
      </c>
      <c r="X24" s="37">
        <v>1</v>
      </c>
      <c r="Y24" s="27">
        <f t="shared" si="14"/>
        <v>14171</v>
      </c>
      <c r="Z24" s="28">
        <f t="shared" si="15"/>
        <v>8.3661826981603366E-3</v>
      </c>
      <c r="AA24" s="41">
        <f t="shared" si="16"/>
        <v>8.3661826981603366E-3</v>
      </c>
      <c r="AB24" s="42">
        <f t="shared" si="17"/>
        <v>41</v>
      </c>
      <c r="AC24" s="62">
        <v>5</v>
      </c>
      <c r="AD24" s="43">
        <f t="shared" si="18"/>
        <v>3.5283325100557477E-4</v>
      </c>
      <c r="AE24" s="42">
        <f t="shared" si="19"/>
        <v>38</v>
      </c>
      <c r="AF24" s="44">
        <f t="shared" si="20"/>
        <v>221</v>
      </c>
      <c r="AG24" s="50">
        <v>6</v>
      </c>
      <c r="AH24" s="51">
        <f t="shared" si="21"/>
        <v>-13</v>
      </c>
      <c r="AI24" s="50">
        <f t="shared" si="22"/>
        <v>19</v>
      </c>
    </row>
    <row r="25" spans="1:35" ht="39" customHeight="1">
      <c r="A25" s="24">
        <v>20</v>
      </c>
      <c r="B25" s="31" t="s">
        <v>41</v>
      </c>
      <c r="C25" s="26">
        <v>26307</v>
      </c>
      <c r="D25" s="27">
        <v>6152</v>
      </c>
      <c r="E25" s="27">
        <v>174</v>
      </c>
      <c r="F25" s="28">
        <f t="shared" si="0"/>
        <v>0.23385410727182879</v>
      </c>
      <c r="G25" s="29">
        <f t="shared" si="1"/>
        <v>40</v>
      </c>
      <c r="H25" s="28">
        <f t="shared" si="2"/>
        <v>6.6142091458547157E-3</v>
      </c>
      <c r="I25" s="29">
        <f t="shared" si="3"/>
        <v>31</v>
      </c>
      <c r="J25" s="27">
        <v>2279</v>
      </c>
      <c r="K25" s="27">
        <v>128</v>
      </c>
      <c r="L25" s="28">
        <f t="shared" si="4"/>
        <v>0.37044863459037713</v>
      </c>
      <c r="M25" s="29">
        <f t="shared" si="5"/>
        <v>8</v>
      </c>
      <c r="N25" s="28">
        <f t="shared" si="6"/>
        <v>2.0806241872561769E-2</v>
      </c>
      <c r="O25" s="29">
        <f t="shared" si="7"/>
        <v>11</v>
      </c>
      <c r="P25" s="27">
        <v>1533</v>
      </c>
      <c r="Q25" s="27">
        <v>78</v>
      </c>
      <c r="R25" s="28">
        <f t="shared" si="8"/>
        <v>5.8273463336754476E-2</v>
      </c>
      <c r="S25" s="29">
        <f t="shared" si="9"/>
        <v>21</v>
      </c>
      <c r="T25" s="28">
        <f t="shared" si="10"/>
        <v>2.9649903067624586E-3</v>
      </c>
      <c r="U25" s="29">
        <f t="shared" si="11"/>
        <v>20</v>
      </c>
      <c r="V25" s="28">
        <f t="shared" si="12"/>
        <v>0.6726634488810882</v>
      </c>
      <c r="W25" s="29">
        <f t="shared" si="13"/>
        <v>30</v>
      </c>
      <c r="X25" s="37">
        <v>0.1</v>
      </c>
      <c r="Y25" s="27">
        <f t="shared" si="14"/>
        <v>263070</v>
      </c>
      <c r="Z25" s="28">
        <f t="shared" si="15"/>
        <v>0.15530955348281983</v>
      </c>
      <c r="AA25" s="41">
        <f t="shared" si="16"/>
        <v>0.15530955348281983</v>
      </c>
      <c r="AB25" s="42">
        <f t="shared" si="17"/>
        <v>14</v>
      </c>
      <c r="AC25" s="62">
        <v>26</v>
      </c>
      <c r="AD25" s="43">
        <f t="shared" si="18"/>
        <v>9.8833010225415278E-4</v>
      </c>
      <c r="AE25" s="42">
        <f t="shared" si="19"/>
        <v>43</v>
      </c>
      <c r="AF25" s="44">
        <f t="shared" si="20"/>
        <v>218</v>
      </c>
      <c r="AG25" s="50">
        <v>21</v>
      </c>
      <c r="AH25" s="51" t="str">
        <f t="shared" si="21"/>
        <v>+1</v>
      </c>
      <c r="AI25" s="50">
        <f t="shared" si="22"/>
        <v>20</v>
      </c>
    </row>
    <row r="26" spans="1:35" ht="39" customHeight="1">
      <c r="A26" s="24">
        <v>21</v>
      </c>
      <c r="B26" s="25" t="s">
        <v>64</v>
      </c>
      <c r="C26" s="26">
        <v>11619</v>
      </c>
      <c r="D26" s="33">
        <v>1791</v>
      </c>
      <c r="E26" s="33">
        <v>80</v>
      </c>
      <c r="F26" s="28">
        <f t="shared" si="0"/>
        <v>0.1541440743609605</v>
      </c>
      <c r="G26" s="29">
        <f t="shared" si="1"/>
        <v>24</v>
      </c>
      <c r="H26" s="28">
        <f t="shared" si="2"/>
        <v>6.8852741199759019E-3</v>
      </c>
      <c r="I26" s="29">
        <f t="shared" si="3"/>
        <v>33</v>
      </c>
      <c r="J26" s="27">
        <v>677</v>
      </c>
      <c r="K26" s="27">
        <v>41</v>
      </c>
      <c r="L26" s="28">
        <f t="shared" si="4"/>
        <v>0.37800111669458403</v>
      </c>
      <c r="M26" s="29">
        <f t="shared" si="5"/>
        <v>9</v>
      </c>
      <c r="N26" s="28">
        <f t="shared" si="6"/>
        <v>2.2892238972640984E-2</v>
      </c>
      <c r="O26" s="29">
        <f t="shared" si="7"/>
        <v>13</v>
      </c>
      <c r="P26" s="27">
        <v>577</v>
      </c>
      <c r="Q26" s="27">
        <v>40</v>
      </c>
      <c r="R26" s="28">
        <f t="shared" si="8"/>
        <v>4.9660039590326187E-2</v>
      </c>
      <c r="S26" s="29">
        <f t="shared" si="9"/>
        <v>18</v>
      </c>
      <c r="T26" s="28">
        <f t="shared" si="10"/>
        <v>3.4426370599879509E-3</v>
      </c>
      <c r="U26" s="29">
        <f t="shared" si="11"/>
        <v>22</v>
      </c>
      <c r="V26" s="28">
        <f t="shared" si="12"/>
        <v>0.85228951255539143</v>
      </c>
      <c r="W26" s="29">
        <f t="shared" si="13"/>
        <v>42</v>
      </c>
      <c r="X26" s="37">
        <v>0.1</v>
      </c>
      <c r="Y26" s="27">
        <f t="shared" si="14"/>
        <v>116190</v>
      </c>
      <c r="Z26" s="28">
        <f t="shared" si="15"/>
        <v>6.8595495568361406E-2</v>
      </c>
      <c r="AA26" s="41">
        <f t="shared" si="16"/>
        <v>6.8595495568361406E-2</v>
      </c>
      <c r="AB26" s="42">
        <f t="shared" si="17"/>
        <v>22</v>
      </c>
      <c r="AC26" s="62">
        <v>2</v>
      </c>
      <c r="AD26" s="43">
        <f t="shared" si="18"/>
        <v>1.7213185299939755E-4</v>
      </c>
      <c r="AE26" s="42">
        <f t="shared" si="19"/>
        <v>28</v>
      </c>
      <c r="AF26" s="44">
        <f t="shared" si="20"/>
        <v>211</v>
      </c>
      <c r="AG26" s="50">
        <v>12</v>
      </c>
      <c r="AH26" s="51">
        <f t="shared" si="21"/>
        <v>-9</v>
      </c>
      <c r="AI26" s="50">
        <f t="shared" si="22"/>
        <v>21</v>
      </c>
    </row>
    <row r="27" spans="1:35" ht="39" customHeight="1">
      <c r="A27" s="24">
        <v>22</v>
      </c>
      <c r="B27" s="32" t="s">
        <v>50</v>
      </c>
      <c r="C27" s="26">
        <v>33364</v>
      </c>
      <c r="D27" s="27">
        <v>6472</v>
      </c>
      <c r="E27" s="27">
        <v>634</v>
      </c>
      <c r="F27" s="28">
        <f t="shared" si="0"/>
        <v>0.1939815369859729</v>
      </c>
      <c r="G27" s="29">
        <f t="shared" si="1"/>
        <v>32</v>
      </c>
      <c r="H27" s="28">
        <f t="shared" si="2"/>
        <v>1.9002517683730968E-2</v>
      </c>
      <c r="I27" s="29">
        <f t="shared" si="3"/>
        <v>43</v>
      </c>
      <c r="J27" s="27">
        <v>2459</v>
      </c>
      <c r="K27" s="27">
        <v>211</v>
      </c>
      <c r="L27" s="28">
        <f t="shared" si="4"/>
        <v>0.37994437577255874</v>
      </c>
      <c r="M27" s="29">
        <f t="shared" si="5"/>
        <v>10</v>
      </c>
      <c r="N27" s="28">
        <f t="shared" si="6"/>
        <v>3.2601977750309021E-2</v>
      </c>
      <c r="O27" s="29">
        <f t="shared" si="7"/>
        <v>24</v>
      </c>
      <c r="P27" s="27">
        <v>2074</v>
      </c>
      <c r="Q27" s="27">
        <v>206</v>
      </c>
      <c r="R27" s="28">
        <f t="shared" si="8"/>
        <v>6.2162810214602564E-2</v>
      </c>
      <c r="S27" s="29">
        <f t="shared" si="9"/>
        <v>24</v>
      </c>
      <c r="T27" s="28">
        <f t="shared" si="10"/>
        <v>6.1743196259441318E-3</v>
      </c>
      <c r="U27" s="29">
        <f t="shared" si="11"/>
        <v>36</v>
      </c>
      <c r="V27" s="28">
        <f t="shared" si="12"/>
        <v>0.84343228954859695</v>
      </c>
      <c r="W27" s="29">
        <f t="shared" si="13"/>
        <v>41</v>
      </c>
      <c r="X27" s="37">
        <v>0</v>
      </c>
      <c r="Y27" s="27">
        <f t="shared" si="14"/>
        <v>0</v>
      </c>
      <c r="Z27" s="28">
        <f t="shared" si="15"/>
        <v>0</v>
      </c>
      <c r="AA27" s="41">
        <f t="shared" si="16"/>
        <v>1</v>
      </c>
      <c r="AB27" s="42">
        <f t="shared" si="17"/>
        <v>0</v>
      </c>
      <c r="AC27" s="62">
        <v>0</v>
      </c>
      <c r="AD27" s="43">
        <f t="shared" si="18"/>
        <v>0</v>
      </c>
      <c r="AE27" s="42">
        <f t="shared" si="19"/>
        <v>1</v>
      </c>
      <c r="AF27" s="44">
        <f t="shared" si="20"/>
        <v>211</v>
      </c>
      <c r="AG27" s="50">
        <v>34</v>
      </c>
      <c r="AH27" s="51" t="str">
        <f t="shared" si="21"/>
        <v>+13</v>
      </c>
      <c r="AI27" s="50">
        <f t="shared" si="22"/>
        <v>21</v>
      </c>
    </row>
    <row r="28" spans="1:35" ht="39" customHeight="1">
      <c r="A28" s="24">
        <v>23</v>
      </c>
      <c r="B28" s="30" t="s">
        <v>60</v>
      </c>
      <c r="C28" s="26">
        <v>34995</v>
      </c>
      <c r="D28" s="33">
        <v>4838</v>
      </c>
      <c r="E28" s="33">
        <v>191</v>
      </c>
      <c r="F28" s="28">
        <f t="shared" si="0"/>
        <v>0.13824832118874125</v>
      </c>
      <c r="G28" s="29">
        <f t="shared" si="1"/>
        <v>18</v>
      </c>
      <c r="H28" s="28">
        <f t="shared" si="2"/>
        <v>5.4579225603657664E-3</v>
      </c>
      <c r="I28" s="29">
        <f t="shared" si="3"/>
        <v>25</v>
      </c>
      <c r="J28" s="27">
        <v>1970</v>
      </c>
      <c r="K28" s="27">
        <v>253</v>
      </c>
      <c r="L28" s="28">
        <f t="shared" si="4"/>
        <v>0.4071930549813973</v>
      </c>
      <c r="M28" s="29">
        <f t="shared" si="5"/>
        <v>12</v>
      </c>
      <c r="N28" s="28">
        <f t="shared" si="6"/>
        <v>5.2294336502687062E-2</v>
      </c>
      <c r="O28" s="29">
        <f t="shared" si="7"/>
        <v>33</v>
      </c>
      <c r="P28" s="27">
        <v>1357</v>
      </c>
      <c r="Q28" s="27">
        <v>196</v>
      </c>
      <c r="R28" s="28">
        <f t="shared" si="8"/>
        <v>3.8776968138305473E-2</v>
      </c>
      <c r="S28" s="29">
        <f t="shared" si="9"/>
        <v>12</v>
      </c>
      <c r="T28" s="28">
        <f t="shared" si="10"/>
        <v>5.6008001143020431E-3</v>
      </c>
      <c r="U28" s="29">
        <f t="shared" si="11"/>
        <v>35</v>
      </c>
      <c r="V28" s="28">
        <f t="shared" si="12"/>
        <v>0.68883248730964464</v>
      </c>
      <c r="W28" s="29">
        <f t="shared" si="13"/>
        <v>32</v>
      </c>
      <c r="X28" s="37">
        <v>0</v>
      </c>
      <c r="Y28" s="27">
        <f t="shared" si="14"/>
        <v>0</v>
      </c>
      <c r="Z28" s="28">
        <f t="shared" si="15"/>
        <v>0</v>
      </c>
      <c r="AA28" s="41">
        <f t="shared" si="16"/>
        <v>1</v>
      </c>
      <c r="AB28" s="42">
        <f t="shared" si="17"/>
        <v>0</v>
      </c>
      <c r="AC28" s="62">
        <v>31</v>
      </c>
      <c r="AD28" s="43">
        <f t="shared" si="18"/>
        <v>8.85840834404915E-4</v>
      </c>
      <c r="AE28" s="42">
        <f t="shared" si="19"/>
        <v>42</v>
      </c>
      <c r="AF28" s="44">
        <f t="shared" si="20"/>
        <v>209</v>
      </c>
      <c r="AG28" s="50">
        <v>29</v>
      </c>
      <c r="AH28" s="51" t="str">
        <f t="shared" si="21"/>
        <v>+6</v>
      </c>
      <c r="AI28" s="50">
        <f t="shared" si="22"/>
        <v>23</v>
      </c>
    </row>
    <row r="29" spans="1:35" ht="39" customHeight="1">
      <c r="A29" s="24">
        <v>24</v>
      </c>
      <c r="B29" s="25" t="s">
        <v>38</v>
      </c>
      <c r="C29" s="26">
        <v>26852</v>
      </c>
      <c r="D29" s="27">
        <v>5968</v>
      </c>
      <c r="E29" s="27">
        <v>52</v>
      </c>
      <c r="F29" s="28">
        <f t="shared" si="0"/>
        <v>0.22225532548785937</v>
      </c>
      <c r="G29" s="29">
        <f t="shared" si="1"/>
        <v>38</v>
      </c>
      <c r="H29" s="28">
        <f t="shared" si="2"/>
        <v>1.9365410397735737E-3</v>
      </c>
      <c r="I29" s="29">
        <f t="shared" si="3"/>
        <v>4</v>
      </c>
      <c r="J29" s="27">
        <v>3953</v>
      </c>
      <c r="K29" s="27">
        <v>112</v>
      </c>
      <c r="L29" s="28">
        <f t="shared" si="4"/>
        <v>0.66236595174262736</v>
      </c>
      <c r="M29" s="29">
        <f t="shared" si="5"/>
        <v>29</v>
      </c>
      <c r="N29" s="28">
        <f t="shared" si="6"/>
        <v>1.876675603217158E-2</v>
      </c>
      <c r="O29" s="29">
        <f t="shared" si="7"/>
        <v>10</v>
      </c>
      <c r="P29" s="27">
        <v>2899</v>
      </c>
      <c r="Q29" s="27">
        <v>106</v>
      </c>
      <c r="R29" s="28">
        <f t="shared" si="8"/>
        <v>0.10796216296737673</v>
      </c>
      <c r="S29" s="29">
        <f t="shared" si="9"/>
        <v>43</v>
      </c>
      <c r="T29" s="28">
        <f t="shared" si="10"/>
        <v>3.9475644272307462E-3</v>
      </c>
      <c r="U29" s="29">
        <f t="shared" si="11"/>
        <v>25</v>
      </c>
      <c r="V29" s="28">
        <f t="shared" si="12"/>
        <v>0.7333670629901341</v>
      </c>
      <c r="W29" s="29">
        <f t="shared" si="13"/>
        <v>36</v>
      </c>
      <c r="X29" s="37">
        <v>0</v>
      </c>
      <c r="Y29" s="27">
        <f t="shared" si="14"/>
        <v>0</v>
      </c>
      <c r="Z29" s="28">
        <f t="shared" si="15"/>
        <v>0</v>
      </c>
      <c r="AA29" s="41">
        <f t="shared" si="16"/>
        <v>1</v>
      </c>
      <c r="AB29" s="42">
        <f t="shared" si="17"/>
        <v>0</v>
      </c>
      <c r="AC29" s="62">
        <v>2</v>
      </c>
      <c r="AD29" s="43">
        <f t="shared" si="18"/>
        <v>7.4482347683598989E-5</v>
      </c>
      <c r="AE29" s="42">
        <f t="shared" si="19"/>
        <v>21</v>
      </c>
      <c r="AF29" s="44">
        <f t="shared" si="20"/>
        <v>206</v>
      </c>
      <c r="AG29" s="50">
        <v>9</v>
      </c>
      <c r="AH29" s="51">
        <f t="shared" si="21"/>
        <v>-15</v>
      </c>
      <c r="AI29" s="50">
        <f t="shared" si="22"/>
        <v>24</v>
      </c>
    </row>
    <row r="30" spans="1:35" ht="39" customHeight="1">
      <c r="A30" s="24">
        <v>25</v>
      </c>
      <c r="B30" s="25" t="s">
        <v>54</v>
      </c>
      <c r="C30" s="26">
        <v>118136</v>
      </c>
      <c r="D30" s="27">
        <v>12586</v>
      </c>
      <c r="E30" s="27">
        <v>433</v>
      </c>
      <c r="F30" s="28">
        <f t="shared" si="0"/>
        <v>0.1065382271280558</v>
      </c>
      <c r="G30" s="29">
        <f t="shared" si="1"/>
        <v>3</v>
      </c>
      <c r="H30" s="28">
        <f t="shared" si="2"/>
        <v>3.6652671497257399E-3</v>
      </c>
      <c r="I30" s="29">
        <f t="shared" si="3"/>
        <v>10</v>
      </c>
      <c r="J30" s="27">
        <v>15788</v>
      </c>
      <c r="K30" s="27">
        <v>742</v>
      </c>
      <c r="L30" s="28">
        <f t="shared" si="4"/>
        <v>1.2544096615286826</v>
      </c>
      <c r="M30" s="29">
        <f t="shared" si="5"/>
        <v>44</v>
      </c>
      <c r="N30" s="28">
        <f t="shared" si="6"/>
        <v>5.8954393770856504E-2</v>
      </c>
      <c r="O30" s="29">
        <f t="shared" si="7"/>
        <v>37</v>
      </c>
      <c r="P30" s="27">
        <v>8456</v>
      </c>
      <c r="Q30" s="27">
        <v>516</v>
      </c>
      <c r="R30" s="28">
        <f t="shared" si="8"/>
        <v>7.1578519672242158E-2</v>
      </c>
      <c r="S30" s="29">
        <f t="shared" si="9"/>
        <v>31</v>
      </c>
      <c r="T30" s="28">
        <f t="shared" si="10"/>
        <v>4.3678472269249001E-3</v>
      </c>
      <c r="U30" s="29">
        <f t="shared" si="11"/>
        <v>28</v>
      </c>
      <c r="V30" s="28">
        <f t="shared" si="12"/>
        <v>0.53559665568786419</v>
      </c>
      <c r="W30" s="29">
        <f t="shared" si="13"/>
        <v>14</v>
      </c>
      <c r="X30" s="37">
        <v>1</v>
      </c>
      <c r="Y30" s="27">
        <f t="shared" si="14"/>
        <v>118136</v>
      </c>
      <c r="Z30" s="28">
        <f t="shared" si="15"/>
        <v>6.9744362375969912E-2</v>
      </c>
      <c r="AA30" s="41">
        <f t="shared" si="16"/>
        <v>6.9744362375969912E-2</v>
      </c>
      <c r="AB30" s="42">
        <f t="shared" si="17"/>
        <v>16</v>
      </c>
      <c r="AC30" s="62">
        <v>5</v>
      </c>
      <c r="AD30" s="43">
        <f t="shared" si="18"/>
        <v>4.2324101036093991E-5</v>
      </c>
      <c r="AE30" s="42">
        <f t="shared" si="19"/>
        <v>17</v>
      </c>
      <c r="AF30" s="44">
        <f t="shared" si="20"/>
        <v>200</v>
      </c>
      <c r="AG30" s="50">
        <v>30</v>
      </c>
      <c r="AH30" s="51" t="str">
        <f t="shared" si="21"/>
        <v>+5</v>
      </c>
      <c r="AI30" s="50">
        <f t="shared" si="22"/>
        <v>25</v>
      </c>
    </row>
    <row r="31" spans="1:35" ht="39" customHeight="1">
      <c r="A31" s="24">
        <v>26</v>
      </c>
      <c r="B31" s="30" t="s">
        <v>51</v>
      </c>
      <c r="C31" s="26">
        <v>15994</v>
      </c>
      <c r="D31" s="27">
        <v>3238</v>
      </c>
      <c r="E31" s="27">
        <v>369</v>
      </c>
      <c r="F31" s="28">
        <f t="shared" si="0"/>
        <v>0.20245091909466051</v>
      </c>
      <c r="G31" s="29">
        <f t="shared" si="1"/>
        <v>34</v>
      </c>
      <c r="H31" s="28">
        <f t="shared" si="2"/>
        <v>2.3071151681880706E-2</v>
      </c>
      <c r="I31" s="29">
        <f t="shared" si="3"/>
        <v>44</v>
      </c>
      <c r="J31" s="27">
        <v>2713</v>
      </c>
      <c r="K31" s="27">
        <v>0</v>
      </c>
      <c r="L31" s="28">
        <f t="shared" si="4"/>
        <v>0.83786287831995054</v>
      </c>
      <c r="M31" s="29">
        <f t="shared" si="5"/>
        <v>36</v>
      </c>
      <c r="N31" s="28">
        <f t="shared" si="6"/>
        <v>0</v>
      </c>
      <c r="O31" s="29">
        <f t="shared" si="7"/>
        <v>1</v>
      </c>
      <c r="P31" s="27">
        <v>1093</v>
      </c>
      <c r="Q31" s="27">
        <v>0</v>
      </c>
      <c r="R31" s="28">
        <f t="shared" si="8"/>
        <v>6.8338126797549081E-2</v>
      </c>
      <c r="S31" s="29">
        <f t="shared" si="9"/>
        <v>30</v>
      </c>
      <c r="T31" s="28">
        <f t="shared" si="10"/>
        <v>0</v>
      </c>
      <c r="U31" s="29">
        <f t="shared" si="11"/>
        <v>1</v>
      </c>
      <c r="V31" s="28">
        <f t="shared" si="12"/>
        <v>0.40287504607445634</v>
      </c>
      <c r="W31" s="29">
        <f t="shared" si="13"/>
        <v>3</v>
      </c>
      <c r="X31" s="37">
        <v>0.5</v>
      </c>
      <c r="Y31" s="27">
        <f t="shared" si="14"/>
        <v>31988</v>
      </c>
      <c r="Z31" s="28">
        <f t="shared" si="15"/>
        <v>1.8884867133494663E-2</v>
      </c>
      <c r="AA31" s="41">
        <f t="shared" si="16"/>
        <v>1.8884867133494663E-2</v>
      </c>
      <c r="AB31" s="42">
        <f t="shared" si="17"/>
        <v>29</v>
      </c>
      <c r="AC31" s="62">
        <v>1</v>
      </c>
      <c r="AD31" s="43">
        <f t="shared" si="18"/>
        <v>6.2523446292359633E-5</v>
      </c>
      <c r="AE31" s="42">
        <f t="shared" si="19"/>
        <v>19</v>
      </c>
      <c r="AF31" s="44">
        <f t="shared" si="20"/>
        <v>197</v>
      </c>
      <c r="AG31" s="50">
        <v>31</v>
      </c>
      <c r="AH31" s="51" t="str">
        <f t="shared" si="21"/>
        <v>+5</v>
      </c>
      <c r="AI31" s="50">
        <f t="shared" si="22"/>
        <v>26</v>
      </c>
    </row>
    <row r="32" spans="1:35" ht="39" customHeight="1">
      <c r="A32" s="24">
        <v>27</v>
      </c>
      <c r="B32" s="30" t="s">
        <v>56</v>
      </c>
      <c r="C32" s="26">
        <v>18766</v>
      </c>
      <c r="D32" s="54">
        <v>3583</v>
      </c>
      <c r="E32" s="27">
        <v>84</v>
      </c>
      <c r="F32" s="28">
        <f t="shared" si="0"/>
        <v>0.19093040605350101</v>
      </c>
      <c r="G32" s="29">
        <f t="shared" si="1"/>
        <v>30</v>
      </c>
      <c r="H32" s="28">
        <f t="shared" si="2"/>
        <v>4.4761803261217092E-3</v>
      </c>
      <c r="I32" s="29">
        <f t="shared" si="3"/>
        <v>20</v>
      </c>
      <c r="J32" s="27">
        <v>1937</v>
      </c>
      <c r="K32" s="27">
        <v>176</v>
      </c>
      <c r="L32" s="28">
        <f t="shared" si="4"/>
        <v>0.54060842869104098</v>
      </c>
      <c r="M32" s="29">
        <f t="shared" si="5"/>
        <v>21</v>
      </c>
      <c r="N32" s="28">
        <f t="shared" si="6"/>
        <v>4.9120848451018696E-2</v>
      </c>
      <c r="O32" s="29">
        <f t="shared" si="7"/>
        <v>31</v>
      </c>
      <c r="P32" s="27">
        <v>741</v>
      </c>
      <c r="Q32" s="27">
        <v>34</v>
      </c>
      <c r="R32" s="28">
        <f t="shared" si="8"/>
        <v>3.9486305019716506E-2</v>
      </c>
      <c r="S32" s="29">
        <f t="shared" si="9"/>
        <v>13</v>
      </c>
      <c r="T32" s="28">
        <f t="shared" si="10"/>
        <v>1.8117872748587872E-3</v>
      </c>
      <c r="U32" s="29">
        <f t="shared" si="11"/>
        <v>11</v>
      </c>
      <c r="V32" s="28">
        <f t="shared" si="12"/>
        <v>0.3825503355704698</v>
      </c>
      <c r="W32" s="29">
        <f t="shared" si="13"/>
        <v>2</v>
      </c>
      <c r="X32" s="37">
        <v>2</v>
      </c>
      <c r="Y32" s="27">
        <f t="shared" si="14"/>
        <v>9383</v>
      </c>
      <c r="Z32" s="28">
        <f t="shared" si="15"/>
        <v>5.5394744377135303E-3</v>
      </c>
      <c r="AA32" s="41">
        <f t="shared" si="16"/>
        <v>5.5394744377135303E-3</v>
      </c>
      <c r="AB32" s="42">
        <f t="shared" si="17"/>
        <v>43</v>
      </c>
      <c r="AC32" s="62">
        <v>1</v>
      </c>
      <c r="AD32" s="43">
        <f t="shared" si="18"/>
        <v>5.3287861025258443E-5</v>
      </c>
      <c r="AE32" s="42">
        <f t="shared" si="19"/>
        <v>18</v>
      </c>
      <c r="AF32" s="44">
        <f t="shared" si="20"/>
        <v>189</v>
      </c>
      <c r="AG32" s="50">
        <v>23</v>
      </c>
      <c r="AH32" s="51">
        <f t="shared" si="21"/>
        <v>-4</v>
      </c>
      <c r="AI32" s="50">
        <f t="shared" si="22"/>
        <v>27</v>
      </c>
    </row>
    <row r="33" spans="1:35" ht="39" customHeight="1">
      <c r="A33" s="24">
        <v>28</v>
      </c>
      <c r="B33" s="25" t="s">
        <v>66</v>
      </c>
      <c r="C33" s="26">
        <v>118136</v>
      </c>
      <c r="D33" s="33">
        <v>12586</v>
      </c>
      <c r="E33" s="33">
        <v>433</v>
      </c>
      <c r="F33" s="28">
        <f t="shared" si="0"/>
        <v>0.1065382271280558</v>
      </c>
      <c r="G33" s="29">
        <f t="shared" si="1"/>
        <v>3</v>
      </c>
      <c r="H33" s="28">
        <f t="shared" si="2"/>
        <v>3.6652671497257399E-3</v>
      </c>
      <c r="I33" s="29">
        <f t="shared" si="3"/>
        <v>10</v>
      </c>
      <c r="J33" s="27">
        <v>6946</v>
      </c>
      <c r="K33" s="27">
        <v>387</v>
      </c>
      <c r="L33" s="28">
        <f t="shared" si="4"/>
        <v>0.55188304465278881</v>
      </c>
      <c r="M33" s="29">
        <f t="shared" si="5"/>
        <v>23</v>
      </c>
      <c r="N33" s="28">
        <f t="shared" si="6"/>
        <v>3.0748450659462894E-2</v>
      </c>
      <c r="O33" s="29">
        <f t="shared" si="7"/>
        <v>21</v>
      </c>
      <c r="P33" s="27">
        <v>5392</v>
      </c>
      <c r="Q33" s="27">
        <v>279</v>
      </c>
      <c r="R33" s="28">
        <f t="shared" si="8"/>
        <v>4.5642310557323762E-2</v>
      </c>
      <c r="S33" s="29">
        <f t="shared" si="9"/>
        <v>17</v>
      </c>
      <c r="T33" s="28">
        <f t="shared" si="10"/>
        <v>2.3616848378140449E-3</v>
      </c>
      <c r="U33" s="29">
        <f t="shared" si="11"/>
        <v>13</v>
      </c>
      <c r="V33" s="28">
        <f t="shared" si="12"/>
        <v>0.77627411459832996</v>
      </c>
      <c r="W33" s="29">
        <f t="shared" si="13"/>
        <v>38</v>
      </c>
      <c r="X33" s="37">
        <v>6</v>
      </c>
      <c r="Y33" s="27">
        <f t="shared" si="14"/>
        <v>19690</v>
      </c>
      <c r="Z33" s="28">
        <f t="shared" si="15"/>
        <v>1.1624453978320305E-2</v>
      </c>
      <c r="AA33" s="41">
        <f t="shared" si="16"/>
        <v>1.1624453978320305E-2</v>
      </c>
      <c r="AB33" s="42">
        <f t="shared" si="17"/>
        <v>37</v>
      </c>
      <c r="AC33" s="62">
        <v>8</v>
      </c>
      <c r="AD33" s="43">
        <f t="shared" si="18"/>
        <v>6.7718561657750383E-5</v>
      </c>
      <c r="AE33" s="42">
        <f t="shared" si="19"/>
        <v>20</v>
      </c>
      <c r="AF33" s="44">
        <f t="shared" si="20"/>
        <v>182</v>
      </c>
      <c r="AG33" s="50">
        <v>32</v>
      </c>
      <c r="AH33" s="51" t="str">
        <f t="shared" si="21"/>
        <v>+4</v>
      </c>
      <c r="AI33" s="50">
        <f t="shared" si="22"/>
        <v>28</v>
      </c>
    </row>
    <row r="34" spans="1:35" ht="39" customHeight="1">
      <c r="A34" s="24">
        <v>29</v>
      </c>
      <c r="B34" s="30" t="s">
        <v>67</v>
      </c>
      <c r="C34" s="26">
        <v>30331</v>
      </c>
      <c r="D34" s="33">
        <v>4323</v>
      </c>
      <c r="E34" s="33">
        <v>83</v>
      </c>
      <c r="F34" s="28">
        <f t="shared" si="0"/>
        <v>0.14252744716626553</v>
      </c>
      <c r="G34" s="29">
        <f t="shared" si="1"/>
        <v>19</v>
      </c>
      <c r="H34" s="28">
        <f t="shared" si="2"/>
        <v>2.7364742342817581E-3</v>
      </c>
      <c r="I34" s="29">
        <f t="shared" si="3"/>
        <v>8</v>
      </c>
      <c r="J34" s="27">
        <v>1959</v>
      </c>
      <c r="K34" s="27">
        <v>224</v>
      </c>
      <c r="L34" s="28">
        <f t="shared" si="4"/>
        <v>0.45315752949340737</v>
      </c>
      <c r="M34" s="29">
        <f t="shared" si="5"/>
        <v>15</v>
      </c>
      <c r="N34" s="28">
        <f t="shared" si="6"/>
        <v>5.1815868609761742E-2</v>
      </c>
      <c r="O34" s="29">
        <f t="shared" si="7"/>
        <v>32</v>
      </c>
      <c r="P34" s="27">
        <v>1244</v>
      </c>
      <c r="Q34" s="27">
        <v>145</v>
      </c>
      <c r="R34" s="28">
        <f t="shared" si="8"/>
        <v>4.1014143945138637E-2</v>
      </c>
      <c r="S34" s="29">
        <f t="shared" si="9"/>
        <v>16</v>
      </c>
      <c r="T34" s="28">
        <f t="shared" si="10"/>
        <v>4.7805875177211431E-3</v>
      </c>
      <c r="U34" s="29">
        <f t="shared" si="11"/>
        <v>32</v>
      </c>
      <c r="V34" s="28">
        <f t="shared" si="12"/>
        <v>0.63501786625829504</v>
      </c>
      <c r="W34" s="29">
        <f t="shared" si="13"/>
        <v>26</v>
      </c>
      <c r="X34" s="37">
        <v>1</v>
      </c>
      <c r="Y34" s="27">
        <f t="shared" si="14"/>
        <v>30331</v>
      </c>
      <c r="Z34" s="28">
        <f t="shared" si="15"/>
        <v>1.7906618263912297E-2</v>
      </c>
      <c r="AA34" s="41">
        <f t="shared" si="16"/>
        <v>1.7906618263912297E-2</v>
      </c>
      <c r="AB34" s="42">
        <f t="shared" si="17"/>
        <v>30</v>
      </c>
      <c r="AC34" s="62">
        <v>0</v>
      </c>
      <c r="AD34" s="43">
        <f t="shared" si="18"/>
        <v>0</v>
      </c>
      <c r="AE34" s="42">
        <f t="shared" si="19"/>
        <v>1</v>
      </c>
      <c r="AF34" s="44">
        <f t="shared" si="20"/>
        <v>179</v>
      </c>
      <c r="AG34" s="50">
        <v>14</v>
      </c>
      <c r="AH34" s="51">
        <f t="shared" si="21"/>
        <v>-15</v>
      </c>
      <c r="AI34" s="50">
        <f t="shared" si="22"/>
        <v>29</v>
      </c>
    </row>
    <row r="35" spans="1:35" ht="39" customHeight="1">
      <c r="A35" s="24">
        <v>30</v>
      </c>
      <c r="B35" s="25" t="s">
        <v>70</v>
      </c>
      <c r="C35" s="26">
        <v>23215</v>
      </c>
      <c r="D35" s="33">
        <v>3955</v>
      </c>
      <c r="E35" s="33">
        <v>102</v>
      </c>
      <c r="F35" s="28">
        <f t="shared" si="0"/>
        <v>0.17036398880034462</v>
      </c>
      <c r="G35" s="29">
        <f t="shared" si="1"/>
        <v>26</v>
      </c>
      <c r="H35" s="28">
        <f t="shared" si="2"/>
        <v>4.393710962739608E-3</v>
      </c>
      <c r="I35" s="29">
        <f t="shared" si="3"/>
        <v>19</v>
      </c>
      <c r="J35" s="27">
        <v>2546</v>
      </c>
      <c r="K35" s="27">
        <v>154</v>
      </c>
      <c r="L35" s="28">
        <f t="shared" si="4"/>
        <v>0.64374209860935527</v>
      </c>
      <c r="M35" s="29">
        <f t="shared" si="5"/>
        <v>27</v>
      </c>
      <c r="N35" s="28">
        <f t="shared" si="6"/>
        <v>3.8938053097345132E-2</v>
      </c>
      <c r="O35" s="29">
        <f t="shared" si="7"/>
        <v>27</v>
      </c>
      <c r="P35" s="27">
        <v>1454</v>
      </c>
      <c r="Q35" s="27">
        <v>109</v>
      </c>
      <c r="R35" s="28">
        <f t="shared" si="8"/>
        <v>6.2631919017876375E-2</v>
      </c>
      <c r="S35" s="29">
        <f t="shared" si="9"/>
        <v>25</v>
      </c>
      <c r="T35" s="28">
        <f t="shared" si="10"/>
        <v>4.6952401464570321E-3</v>
      </c>
      <c r="U35" s="29">
        <f t="shared" si="11"/>
        <v>31</v>
      </c>
      <c r="V35" s="28">
        <f t="shared" si="12"/>
        <v>0.57109190887666927</v>
      </c>
      <c r="W35" s="29">
        <f t="shared" si="13"/>
        <v>19</v>
      </c>
      <c r="X35" s="37">
        <v>0</v>
      </c>
      <c r="Y35" s="27">
        <f t="shared" si="14"/>
        <v>0</v>
      </c>
      <c r="Z35" s="28">
        <f t="shared" si="15"/>
        <v>0</v>
      </c>
      <c r="AA35" s="41">
        <f t="shared" si="16"/>
        <v>1</v>
      </c>
      <c r="AB35" s="42">
        <f t="shared" si="17"/>
        <v>0</v>
      </c>
      <c r="AC35" s="62">
        <v>0</v>
      </c>
      <c r="AD35" s="43">
        <f t="shared" si="18"/>
        <v>0</v>
      </c>
      <c r="AE35" s="42">
        <f t="shared" si="19"/>
        <v>1</v>
      </c>
      <c r="AF35" s="44">
        <f t="shared" si="20"/>
        <v>175</v>
      </c>
      <c r="AG35" s="50">
        <v>23</v>
      </c>
      <c r="AH35" s="51">
        <f t="shared" si="21"/>
        <v>-7</v>
      </c>
      <c r="AI35" s="50">
        <f t="shared" si="22"/>
        <v>30</v>
      </c>
    </row>
    <row r="36" spans="1:35" ht="39" customHeight="1">
      <c r="A36" s="24">
        <v>31</v>
      </c>
      <c r="B36" s="25" t="s">
        <v>43</v>
      </c>
      <c r="C36" s="26">
        <v>14607</v>
      </c>
      <c r="D36" s="27">
        <v>3366</v>
      </c>
      <c r="E36" s="27">
        <v>147</v>
      </c>
      <c r="F36" s="28">
        <f t="shared" si="0"/>
        <v>0.23043746149106592</v>
      </c>
      <c r="G36" s="29">
        <f t="shared" si="1"/>
        <v>39</v>
      </c>
      <c r="H36" s="28">
        <f t="shared" si="2"/>
        <v>1.0063668104333538E-2</v>
      </c>
      <c r="I36" s="29">
        <f t="shared" si="3"/>
        <v>36</v>
      </c>
      <c r="J36" s="27">
        <v>1910</v>
      </c>
      <c r="K36" s="27">
        <v>46</v>
      </c>
      <c r="L36" s="28">
        <f t="shared" si="4"/>
        <v>0.56743909685086158</v>
      </c>
      <c r="M36" s="29">
        <f t="shared" si="5"/>
        <v>25</v>
      </c>
      <c r="N36" s="28">
        <f t="shared" si="6"/>
        <v>1.3666072489601902E-2</v>
      </c>
      <c r="O36" s="29">
        <f t="shared" si="7"/>
        <v>8</v>
      </c>
      <c r="P36" s="27">
        <v>1056</v>
      </c>
      <c r="Q36" s="27">
        <v>37</v>
      </c>
      <c r="R36" s="28">
        <f t="shared" si="8"/>
        <v>7.2294105565824607E-2</v>
      </c>
      <c r="S36" s="29">
        <f t="shared" si="9"/>
        <v>32</v>
      </c>
      <c r="T36" s="28">
        <f t="shared" si="10"/>
        <v>2.5330321078934756E-3</v>
      </c>
      <c r="U36" s="29">
        <f t="shared" si="11"/>
        <v>15</v>
      </c>
      <c r="V36" s="28">
        <f t="shared" si="12"/>
        <v>0.55287958115183244</v>
      </c>
      <c r="W36" s="29">
        <f t="shared" si="13"/>
        <v>15</v>
      </c>
      <c r="X36" s="37">
        <v>0</v>
      </c>
      <c r="Y36" s="27">
        <f t="shared" si="14"/>
        <v>0</v>
      </c>
      <c r="Z36" s="28">
        <f t="shared" si="15"/>
        <v>0</v>
      </c>
      <c r="AA36" s="41">
        <f t="shared" si="16"/>
        <v>1</v>
      </c>
      <c r="AB36" s="42">
        <f t="shared" si="17"/>
        <v>0</v>
      </c>
      <c r="AC36" s="62">
        <v>0</v>
      </c>
      <c r="AD36" s="43">
        <f t="shared" si="18"/>
        <v>0</v>
      </c>
      <c r="AE36" s="42">
        <f t="shared" si="19"/>
        <v>1</v>
      </c>
      <c r="AF36" s="44">
        <f t="shared" si="20"/>
        <v>171</v>
      </c>
      <c r="AG36" s="50">
        <v>16</v>
      </c>
      <c r="AH36" s="51">
        <f t="shared" si="21"/>
        <v>-15</v>
      </c>
      <c r="AI36" s="50">
        <f t="shared" si="22"/>
        <v>31</v>
      </c>
    </row>
    <row r="37" spans="1:35" ht="39" customHeight="1">
      <c r="A37" s="24">
        <v>32</v>
      </c>
      <c r="B37" s="25" t="s">
        <v>72</v>
      </c>
      <c r="C37" s="26">
        <v>118136</v>
      </c>
      <c r="D37" s="33">
        <v>12586</v>
      </c>
      <c r="E37" s="33">
        <v>433</v>
      </c>
      <c r="F37" s="28">
        <f t="shared" si="0"/>
        <v>0.1065382271280558</v>
      </c>
      <c r="G37" s="29">
        <f t="shared" si="1"/>
        <v>3</v>
      </c>
      <c r="H37" s="28">
        <f t="shared" si="2"/>
        <v>3.6652671497257399E-3</v>
      </c>
      <c r="I37" s="29">
        <f t="shared" si="3"/>
        <v>10</v>
      </c>
      <c r="J37" s="27">
        <v>4410</v>
      </c>
      <c r="K37" s="27">
        <v>399</v>
      </c>
      <c r="L37" s="28">
        <f t="shared" si="4"/>
        <v>0.3503893214682981</v>
      </c>
      <c r="M37" s="29">
        <f t="shared" si="5"/>
        <v>5</v>
      </c>
      <c r="N37" s="28">
        <f t="shared" si="6"/>
        <v>3.1701890989988879E-2</v>
      </c>
      <c r="O37" s="29">
        <f t="shared" si="7"/>
        <v>23</v>
      </c>
      <c r="P37" s="27">
        <v>3841</v>
      </c>
      <c r="Q37" s="27">
        <v>387</v>
      </c>
      <c r="R37" s="28">
        <f t="shared" si="8"/>
        <v>3.2513374415927408E-2</v>
      </c>
      <c r="S37" s="29">
        <f t="shared" si="9"/>
        <v>9</v>
      </c>
      <c r="T37" s="28">
        <f t="shared" si="10"/>
        <v>3.2758854201936751E-3</v>
      </c>
      <c r="U37" s="29">
        <f t="shared" si="11"/>
        <v>21</v>
      </c>
      <c r="V37" s="28">
        <f t="shared" si="12"/>
        <v>0.87097505668934239</v>
      </c>
      <c r="W37" s="29">
        <f t="shared" si="13"/>
        <v>43</v>
      </c>
      <c r="X37" s="37">
        <v>14</v>
      </c>
      <c r="Y37" s="27">
        <f t="shared" si="14"/>
        <v>8439</v>
      </c>
      <c r="Z37" s="28">
        <f t="shared" si="15"/>
        <v>4.9821618650606929E-3</v>
      </c>
      <c r="AA37" s="41">
        <f t="shared" si="16"/>
        <v>4.9821618650606929E-3</v>
      </c>
      <c r="AB37" s="42">
        <f t="shared" si="17"/>
        <v>44</v>
      </c>
      <c r="AC37" s="62">
        <v>1</v>
      </c>
      <c r="AD37" s="43">
        <f t="shared" si="18"/>
        <v>8.4648202072187979E-6</v>
      </c>
      <c r="AE37" s="42">
        <f t="shared" si="19"/>
        <v>13</v>
      </c>
      <c r="AF37" s="44">
        <f t="shared" si="20"/>
        <v>171</v>
      </c>
      <c r="AG37" s="50">
        <v>38</v>
      </c>
      <c r="AH37" s="51" t="str">
        <f t="shared" si="21"/>
        <v>+7</v>
      </c>
      <c r="AI37" s="50">
        <f t="shared" si="22"/>
        <v>31</v>
      </c>
    </row>
    <row r="38" spans="1:35" ht="39" customHeight="1">
      <c r="A38" s="24">
        <v>33</v>
      </c>
      <c r="B38" s="25" t="s">
        <v>52</v>
      </c>
      <c r="C38" s="26">
        <v>79984</v>
      </c>
      <c r="D38" s="27">
        <v>11660</v>
      </c>
      <c r="E38" s="27">
        <v>471</v>
      </c>
      <c r="F38" s="28">
        <f t="shared" si="0"/>
        <v>0.14577915583116624</v>
      </c>
      <c r="G38" s="29">
        <f t="shared" si="1"/>
        <v>20</v>
      </c>
      <c r="H38" s="28">
        <f t="shared" si="2"/>
        <v>5.8886777355471095E-3</v>
      </c>
      <c r="I38" s="29">
        <f t="shared" si="3"/>
        <v>28</v>
      </c>
      <c r="J38" s="27">
        <v>5438</v>
      </c>
      <c r="K38" s="27">
        <v>281</v>
      </c>
      <c r="L38" s="28">
        <f t="shared" si="4"/>
        <v>0.46638078902229846</v>
      </c>
      <c r="M38" s="29">
        <f t="shared" si="5"/>
        <v>16</v>
      </c>
      <c r="N38" s="28">
        <f t="shared" si="6"/>
        <v>2.4099485420240138E-2</v>
      </c>
      <c r="O38" s="29">
        <f t="shared" si="7"/>
        <v>14</v>
      </c>
      <c r="P38" s="27">
        <v>2866</v>
      </c>
      <c r="Q38" s="27">
        <v>63</v>
      </c>
      <c r="R38" s="28">
        <f t="shared" si="8"/>
        <v>3.5832166433286655E-2</v>
      </c>
      <c r="S38" s="29">
        <f t="shared" si="9"/>
        <v>11</v>
      </c>
      <c r="T38" s="28">
        <f t="shared" si="10"/>
        <v>7.876575315063013E-4</v>
      </c>
      <c r="U38" s="29">
        <f t="shared" si="11"/>
        <v>7</v>
      </c>
      <c r="V38" s="28">
        <f t="shared" si="12"/>
        <v>0.52703199705774184</v>
      </c>
      <c r="W38" s="29">
        <f t="shared" si="13"/>
        <v>13</v>
      </c>
      <c r="X38" s="37">
        <v>3</v>
      </c>
      <c r="Y38" s="27">
        <f t="shared" si="14"/>
        <v>26662</v>
      </c>
      <c r="Z38" s="28">
        <f t="shared" si="15"/>
        <v>1.5740537936514778E-2</v>
      </c>
      <c r="AA38" s="41">
        <f t="shared" si="16"/>
        <v>1.5740537936514778E-2</v>
      </c>
      <c r="AB38" s="42">
        <f t="shared" si="17"/>
        <v>35</v>
      </c>
      <c r="AC38" s="62">
        <v>9</v>
      </c>
      <c r="AD38" s="43">
        <f t="shared" si="18"/>
        <v>1.1252250450090018E-4</v>
      </c>
      <c r="AE38" s="42">
        <f t="shared" si="19"/>
        <v>23</v>
      </c>
      <c r="AF38" s="44">
        <f t="shared" si="20"/>
        <v>167</v>
      </c>
      <c r="AG38" s="50">
        <v>26</v>
      </c>
      <c r="AH38" s="51">
        <f t="shared" si="21"/>
        <v>-7</v>
      </c>
      <c r="AI38" s="50">
        <f t="shared" si="22"/>
        <v>33</v>
      </c>
    </row>
    <row r="39" spans="1:35" ht="39" customHeight="1">
      <c r="A39" s="24">
        <v>34</v>
      </c>
      <c r="B39" s="25" t="s">
        <v>55</v>
      </c>
      <c r="C39" s="26">
        <v>34688</v>
      </c>
      <c r="D39" s="27">
        <v>6086</v>
      </c>
      <c r="E39" s="27">
        <v>0</v>
      </c>
      <c r="F39" s="28">
        <f t="shared" si="0"/>
        <v>0.17544972324723246</v>
      </c>
      <c r="G39" s="29">
        <f t="shared" si="1"/>
        <v>28</v>
      </c>
      <c r="H39" s="28">
        <f t="shared" si="2"/>
        <v>0</v>
      </c>
      <c r="I39" s="29">
        <f t="shared" si="3"/>
        <v>1</v>
      </c>
      <c r="J39" s="27">
        <v>3986</v>
      </c>
      <c r="K39" s="27">
        <v>191</v>
      </c>
      <c r="L39" s="28">
        <f t="shared" si="4"/>
        <v>0.65494577719355895</v>
      </c>
      <c r="M39" s="29">
        <f t="shared" si="5"/>
        <v>28</v>
      </c>
      <c r="N39" s="28">
        <f t="shared" si="6"/>
        <v>3.1383503121919155E-2</v>
      </c>
      <c r="O39" s="29">
        <f t="shared" si="7"/>
        <v>22</v>
      </c>
      <c r="P39" s="27">
        <v>1848</v>
      </c>
      <c r="Q39" s="27">
        <v>182</v>
      </c>
      <c r="R39" s="28">
        <f t="shared" si="8"/>
        <v>5.3274907749077491E-2</v>
      </c>
      <c r="S39" s="29">
        <f t="shared" si="9"/>
        <v>19</v>
      </c>
      <c r="T39" s="28">
        <f t="shared" si="10"/>
        <v>5.2467712177121772E-3</v>
      </c>
      <c r="U39" s="29">
        <f t="shared" si="11"/>
        <v>34</v>
      </c>
      <c r="V39" s="28">
        <f t="shared" si="12"/>
        <v>0.46362267937782237</v>
      </c>
      <c r="W39" s="29">
        <f t="shared" si="13"/>
        <v>7</v>
      </c>
      <c r="X39" s="37">
        <v>1</v>
      </c>
      <c r="Y39" s="27">
        <f t="shared" si="14"/>
        <v>34688</v>
      </c>
      <c r="Z39" s="28">
        <f t="shared" si="15"/>
        <v>2.0478875551039853E-2</v>
      </c>
      <c r="AA39" s="41">
        <f t="shared" si="16"/>
        <v>2.0478875551039853E-2</v>
      </c>
      <c r="AB39" s="42">
        <f t="shared" si="17"/>
        <v>26</v>
      </c>
      <c r="AC39" s="62">
        <v>0</v>
      </c>
      <c r="AD39" s="43">
        <f t="shared" si="18"/>
        <v>0</v>
      </c>
      <c r="AE39" s="42">
        <f t="shared" si="19"/>
        <v>1</v>
      </c>
      <c r="AF39" s="44">
        <f t="shared" si="20"/>
        <v>166</v>
      </c>
      <c r="AG39" s="50">
        <v>19</v>
      </c>
      <c r="AH39" s="51">
        <f t="shared" si="21"/>
        <v>-15</v>
      </c>
      <c r="AI39" s="50">
        <f t="shared" si="22"/>
        <v>34</v>
      </c>
    </row>
    <row r="40" spans="1:35" ht="39" customHeight="1">
      <c r="A40" s="24">
        <v>35</v>
      </c>
      <c r="B40" s="32" t="s">
        <v>65</v>
      </c>
      <c r="C40" s="26">
        <v>47083</v>
      </c>
      <c r="D40" s="33">
        <v>6120</v>
      </c>
      <c r="E40" s="33">
        <v>449</v>
      </c>
      <c r="F40" s="28">
        <f t="shared" si="0"/>
        <v>0.12998322112014951</v>
      </c>
      <c r="G40" s="29">
        <f t="shared" si="1"/>
        <v>15</v>
      </c>
      <c r="H40" s="28">
        <f t="shared" si="2"/>
        <v>9.5363506998279637E-3</v>
      </c>
      <c r="I40" s="29">
        <f t="shared" si="3"/>
        <v>35</v>
      </c>
      <c r="J40" s="27">
        <v>2621</v>
      </c>
      <c r="K40" s="27">
        <v>270</v>
      </c>
      <c r="L40" s="28">
        <f t="shared" si="4"/>
        <v>0.42826797385620913</v>
      </c>
      <c r="M40" s="29">
        <f t="shared" si="5"/>
        <v>14</v>
      </c>
      <c r="N40" s="28">
        <f t="shared" si="6"/>
        <v>4.4117647058823532E-2</v>
      </c>
      <c r="O40" s="29">
        <f t="shared" si="7"/>
        <v>29</v>
      </c>
      <c r="P40" s="27">
        <v>1302</v>
      </c>
      <c r="Q40" s="27">
        <v>129</v>
      </c>
      <c r="R40" s="28">
        <f t="shared" si="8"/>
        <v>2.7653293120659263E-2</v>
      </c>
      <c r="S40" s="29">
        <f t="shared" si="9"/>
        <v>6</v>
      </c>
      <c r="T40" s="28">
        <f t="shared" si="10"/>
        <v>2.7398424059639362E-3</v>
      </c>
      <c r="U40" s="29">
        <f t="shared" si="11"/>
        <v>18</v>
      </c>
      <c r="V40" s="28">
        <f t="shared" si="12"/>
        <v>0.49675696299122474</v>
      </c>
      <c r="W40" s="29">
        <f t="shared" si="13"/>
        <v>10</v>
      </c>
      <c r="X40" s="37">
        <v>0.5</v>
      </c>
      <c r="Y40" s="27">
        <f t="shared" si="14"/>
        <v>94166</v>
      </c>
      <c r="Z40" s="28">
        <f t="shared" si="15"/>
        <v>5.5593109869096484E-2</v>
      </c>
      <c r="AA40" s="41">
        <f t="shared" si="16"/>
        <v>5.5593109869096484E-2</v>
      </c>
      <c r="AB40" s="42">
        <f t="shared" si="17"/>
        <v>23</v>
      </c>
      <c r="AC40" s="62">
        <v>1</v>
      </c>
      <c r="AD40" s="43">
        <f t="shared" si="18"/>
        <v>2.1239088418325085E-5</v>
      </c>
      <c r="AE40" s="42">
        <f t="shared" si="19"/>
        <v>16</v>
      </c>
      <c r="AF40" s="44">
        <f t="shared" si="20"/>
        <v>166</v>
      </c>
      <c r="AG40" s="50">
        <v>39</v>
      </c>
      <c r="AH40" s="51" t="str">
        <f t="shared" si="21"/>
        <v>+5</v>
      </c>
      <c r="AI40" s="50">
        <f t="shared" si="22"/>
        <v>34</v>
      </c>
    </row>
    <row r="41" spans="1:35" ht="39" customHeight="1">
      <c r="A41" s="24">
        <v>36</v>
      </c>
      <c r="B41" s="25" t="s">
        <v>63</v>
      </c>
      <c r="C41" s="26">
        <v>101630</v>
      </c>
      <c r="D41" s="33">
        <v>19653</v>
      </c>
      <c r="E41" s="33">
        <v>105</v>
      </c>
      <c r="F41" s="28">
        <f t="shared" si="0"/>
        <v>0.19337793958476829</v>
      </c>
      <c r="G41" s="29">
        <f t="shared" si="1"/>
        <v>31</v>
      </c>
      <c r="H41" s="28">
        <f t="shared" si="2"/>
        <v>1.0331595001475942E-3</v>
      </c>
      <c r="I41" s="29">
        <f t="shared" si="3"/>
        <v>3</v>
      </c>
      <c r="J41" s="27">
        <v>3642</v>
      </c>
      <c r="K41" s="27">
        <v>519</v>
      </c>
      <c r="L41" s="28">
        <f t="shared" si="4"/>
        <v>0.18531521905052664</v>
      </c>
      <c r="M41" s="29">
        <f t="shared" si="5"/>
        <v>3</v>
      </c>
      <c r="N41" s="28">
        <f t="shared" si="6"/>
        <v>2.6408181956953138E-2</v>
      </c>
      <c r="O41" s="29">
        <f t="shared" si="7"/>
        <v>17</v>
      </c>
      <c r="P41" s="27">
        <v>2442</v>
      </c>
      <c r="Q41" s="27">
        <v>385</v>
      </c>
      <c r="R41" s="28">
        <f t="shared" si="8"/>
        <v>2.4028338089146905E-2</v>
      </c>
      <c r="S41" s="29">
        <f t="shared" si="9"/>
        <v>4</v>
      </c>
      <c r="T41" s="28">
        <f t="shared" si="10"/>
        <v>3.7882515005411787E-3</v>
      </c>
      <c r="U41" s="29">
        <f t="shared" si="11"/>
        <v>24</v>
      </c>
      <c r="V41" s="28">
        <f t="shared" si="12"/>
        <v>0.67051070840197691</v>
      </c>
      <c r="W41" s="29">
        <f t="shared" si="13"/>
        <v>29</v>
      </c>
      <c r="X41" s="37">
        <v>0</v>
      </c>
      <c r="Y41" s="27">
        <f t="shared" si="14"/>
        <v>0</v>
      </c>
      <c r="Z41" s="28">
        <f t="shared" si="15"/>
        <v>0</v>
      </c>
      <c r="AA41" s="41">
        <f t="shared" si="16"/>
        <v>1</v>
      </c>
      <c r="AB41" s="42">
        <f t="shared" si="17"/>
        <v>0</v>
      </c>
      <c r="AC41" s="62">
        <v>43</v>
      </c>
      <c r="AD41" s="43">
        <f t="shared" si="18"/>
        <v>4.2310341434615762E-4</v>
      </c>
      <c r="AE41" s="42">
        <f t="shared" si="19"/>
        <v>39</v>
      </c>
      <c r="AF41" s="44">
        <f t="shared" si="20"/>
        <v>150</v>
      </c>
      <c r="AG41" s="50">
        <v>37</v>
      </c>
      <c r="AH41" s="51" t="str">
        <f t="shared" si="21"/>
        <v>+1</v>
      </c>
      <c r="AI41" s="50">
        <f t="shared" si="22"/>
        <v>36</v>
      </c>
    </row>
    <row r="42" spans="1:35" ht="39" customHeight="1">
      <c r="A42" s="24">
        <v>37</v>
      </c>
      <c r="B42" s="25" t="s">
        <v>39</v>
      </c>
      <c r="C42" s="26">
        <v>15146</v>
      </c>
      <c r="D42" s="27">
        <v>1768</v>
      </c>
      <c r="E42" s="27">
        <v>0</v>
      </c>
      <c r="F42" s="28">
        <f t="shared" si="0"/>
        <v>0.11673048989832299</v>
      </c>
      <c r="G42" s="29">
        <f t="shared" si="1"/>
        <v>13</v>
      </c>
      <c r="H42" s="28">
        <f t="shared" si="2"/>
        <v>0</v>
      </c>
      <c r="I42" s="29">
        <f t="shared" si="3"/>
        <v>1</v>
      </c>
      <c r="J42" s="27">
        <v>1866</v>
      </c>
      <c r="K42" s="27">
        <v>130</v>
      </c>
      <c r="L42" s="28">
        <f t="shared" si="4"/>
        <v>1.0554298642533937</v>
      </c>
      <c r="M42" s="29">
        <f t="shared" si="5"/>
        <v>42</v>
      </c>
      <c r="N42" s="28">
        <f t="shared" si="6"/>
        <v>7.3529411764705885E-2</v>
      </c>
      <c r="O42" s="29">
        <f t="shared" si="7"/>
        <v>40</v>
      </c>
      <c r="P42" s="27">
        <v>870</v>
      </c>
      <c r="Q42" s="27">
        <v>25</v>
      </c>
      <c r="R42" s="28">
        <f t="shared" si="8"/>
        <v>5.7440908490690612E-2</v>
      </c>
      <c r="S42" s="29">
        <f t="shared" si="9"/>
        <v>20</v>
      </c>
      <c r="T42" s="28">
        <f t="shared" si="10"/>
        <v>1.650600818698006E-3</v>
      </c>
      <c r="U42" s="29">
        <f t="shared" si="11"/>
        <v>10</v>
      </c>
      <c r="V42" s="28">
        <f t="shared" si="12"/>
        <v>0.4662379421221865</v>
      </c>
      <c r="W42" s="29">
        <f t="shared" si="13"/>
        <v>8</v>
      </c>
      <c r="X42" s="37">
        <v>0</v>
      </c>
      <c r="Y42" s="27">
        <f t="shared" si="14"/>
        <v>0</v>
      </c>
      <c r="Z42" s="28">
        <f t="shared" si="15"/>
        <v>0</v>
      </c>
      <c r="AA42" s="41">
        <f t="shared" si="16"/>
        <v>1</v>
      </c>
      <c r="AB42" s="42">
        <f t="shared" si="17"/>
        <v>0</v>
      </c>
      <c r="AC42" s="62">
        <v>0</v>
      </c>
      <c r="AD42" s="43">
        <f t="shared" si="18"/>
        <v>0</v>
      </c>
      <c r="AE42" s="42">
        <f t="shared" si="19"/>
        <v>1</v>
      </c>
      <c r="AF42" s="44">
        <f t="shared" si="20"/>
        <v>135</v>
      </c>
      <c r="AG42" s="50">
        <v>33</v>
      </c>
      <c r="AH42" s="51">
        <f t="shared" si="21"/>
        <v>-4</v>
      </c>
      <c r="AI42" s="50">
        <f t="shared" si="22"/>
        <v>37</v>
      </c>
    </row>
    <row r="43" spans="1:35" ht="39" customHeight="1">
      <c r="A43" s="24">
        <v>38</v>
      </c>
      <c r="B43" s="25" t="s">
        <v>58</v>
      </c>
      <c r="C43" s="26">
        <v>58656</v>
      </c>
      <c r="D43" s="33">
        <v>5789</v>
      </c>
      <c r="E43" s="33">
        <v>224</v>
      </c>
      <c r="F43" s="28">
        <f t="shared" si="0"/>
        <v>9.8694080741953086E-2</v>
      </c>
      <c r="G43" s="29">
        <f t="shared" si="1"/>
        <v>1</v>
      </c>
      <c r="H43" s="28">
        <f t="shared" si="2"/>
        <v>3.8188761593016913E-3</v>
      </c>
      <c r="I43" s="29">
        <f t="shared" si="3"/>
        <v>18</v>
      </c>
      <c r="J43" s="27">
        <v>2844</v>
      </c>
      <c r="K43" s="27">
        <v>19</v>
      </c>
      <c r="L43" s="28">
        <f t="shared" si="4"/>
        <v>0.49127655899119022</v>
      </c>
      <c r="M43" s="29">
        <f t="shared" si="5"/>
        <v>19</v>
      </c>
      <c r="N43" s="28">
        <f t="shared" si="6"/>
        <v>3.2820867161858698E-3</v>
      </c>
      <c r="O43" s="29">
        <f t="shared" si="7"/>
        <v>5</v>
      </c>
      <c r="P43" s="27">
        <v>2367</v>
      </c>
      <c r="Q43" s="27">
        <v>5</v>
      </c>
      <c r="R43" s="28">
        <f t="shared" si="8"/>
        <v>4.0353927986906707E-2</v>
      </c>
      <c r="S43" s="29">
        <f t="shared" si="9"/>
        <v>15</v>
      </c>
      <c r="T43" s="28">
        <f t="shared" si="10"/>
        <v>8.5242771412984185E-5</v>
      </c>
      <c r="U43" s="29">
        <f t="shared" si="11"/>
        <v>2</v>
      </c>
      <c r="V43" s="28">
        <f t="shared" si="12"/>
        <v>0.83227848101265822</v>
      </c>
      <c r="W43" s="29">
        <f t="shared" si="13"/>
        <v>40</v>
      </c>
      <c r="X43" s="37">
        <v>0.5</v>
      </c>
      <c r="Y43" s="27">
        <f t="shared" si="14"/>
        <v>117312</v>
      </c>
      <c r="Z43" s="28">
        <f t="shared" si="15"/>
        <v>6.9257894621874636E-2</v>
      </c>
      <c r="AA43" s="41">
        <f t="shared" si="16"/>
        <v>6.9257894621874636E-2</v>
      </c>
      <c r="AB43" s="42">
        <f t="shared" si="17"/>
        <v>21</v>
      </c>
      <c r="AC43" s="62">
        <v>0</v>
      </c>
      <c r="AD43" s="43">
        <f t="shared" si="18"/>
        <v>0</v>
      </c>
      <c r="AE43" s="42">
        <f t="shared" si="19"/>
        <v>1</v>
      </c>
      <c r="AF43" s="44">
        <f t="shared" si="20"/>
        <v>122</v>
      </c>
      <c r="AG43" s="50">
        <v>41</v>
      </c>
      <c r="AH43" s="51" t="str">
        <f t="shared" si="21"/>
        <v>+3</v>
      </c>
      <c r="AI43" s="50">
        <f t="shared" si="22"/>
        <v>38</v>
      </c>
    </row>
    <row r="44" spans="1:35" ht="39" customHeight="1">
      <c r="A44" s="24">
        <v>39</v>
      </c>
      <c r="B44" s="25" t="s">
        <v>75</v>
      </c>
      <c r="C44" s="26">
        <v>118136</v>
      </c>
      <c r="D44" s="33">
        <v>12586</v>
      </c>
      <c r="E44" s="33">
        <v>433</v>
      </c>
      <c r="F44" s="28">
        <f t="shared" si="0"/>
        <v>0.1065382271280558</v>
      </c>
      <c r="G44" s="29">
        <f t="shared" si="1"/>
        <v>3</v>
      </c>
      <c r="H44" s="28">
        <f t="shared" si="2"/>
        <v>3.6652671497257399E-3</v>
      </c>
      <c r="I44" s="29">
        <f t="shared" si="3"/>
        <v>10</v>
      </c>
      <c r="J44" s="27">
        <v>3861</v>
      </c>
      <c r="K44" s="27">
        <v>309</v>
      </c>
      <c r="L44" s="28">
        <f t="shared" si="4"/>
        <v>0.30676942634673449</v>
      </c>
      <c r="M44" s="29">
        <f t="shared" si="5"/>
        <v>4</v>
      </c>
      <c r="N44" s="28">
        <f t="shared" si="6"/>
        <v>2.4551088511044018E-2</v>
      </c>
      <c r="O44" s="29">
        <f t="shared" si="7"/>
        <v>15</v>
      </c>
      <c r="P44" s="27">
        <v>2302</v>
      </c>
      <c r="Q44" s="27">
        <v>295</v>
      </c>
      <c r="R44" s="28">
        <f t="shared" si="8"/>
        <v>1.9486016117017675E-2</v>
      </c>
      <c r="S44" s="29">
        <f t="shared" si="9"/>
        <v>3</v>
      </c>
      <c r="T44" s="28">
        <f t="shared" si="10"/>
        <v>2.4971219611295455E-3</v>
      </c>
      <c r="U44" s="29">
        <f t="shared" si="11"/>
        <v>14</v>
      </c>
      <c r="V44" s="28">
        <f t="shared" si="12"/>
        <v>0.59621859621859619</v>
      </c>
      <c r="W44" s="29">
        <f t="shared" si="13"/>
        <v>23</v>
      </c>
      <c r="X44" s="37">
        <v>1</v>
      </c>
      <c r="Y44" s="27">
        <f t="shared" si="14"/>
        <v>118136</v>
      </c>
      <c r="Z44" s="28">
        <f t="shared" si="15"/>
        <v>6.9744362375969912E-2</v>
      </c>
      <c r="AA44" s="41">
        <f t="shared" si="16"/>
        <v>6.9744362375969912E-2</v>
      </c>
      <c r="AB44" s="42">
        <f t="shared" si="17"/>
        <v>16</v>
      </c>
      <c r="AC44" s="62">
        <v>27</v>
      </c>
      <c r="AD44" s="43">
        <f t="shared" si="18"/>
        <v>2.2855014559490758E-4</v>
      </c>
      <c r="AE44" s="42">
        <f t="shared" si="19"/>
        <v>33</v>
      </c>
      <c r="AF44" s="44">
        <f t="shared" si="20"/>
        <v>121</v>
      </c>
      <c r="AG44" s="50">
        <v>44</v>
      </c>
      <c r="AH44" s="51" t="str">
        <f t="shared" si="21"/>
        <v>+5</v>
      </c>
      <c r="AI44" s="50">
        <f t="shared" si="22"/>
        <v>39</v>
      </c>
    </row>
    <row r="45" spans="1:35" ht="39" customHeight="1">
      <c r="A45" s="24">
        <v>40</v>
      </c>
      <c r="B45" s="25" t="s">
        <v>71</v>
      </c>
      <c r="C45" s="26">
        <v>118136</v>
      </c>
      <c r="D45" s="33">
        <v>12586</v>
      </c>
      <c r="E45" s="33">
        <v>433</v>
      </c>
      <c r="F45" s="28">
        <f t="shared" si="0"/>
        <v>0.1065382271280558</v>
      </c>
      <c r="G45" s="29">
        <f t="shared" si="1"/>
        <v>3</v>
      </c>
      <c r="H45" s="28">
        <f t="shared" si="2"/>
        <v>3.6652671497257399E-3</v>
      </c>
      <c r="I45" s="29">
        <f t="shared" si="3"/>
        <v>10</v>
      </c>
      <c r="J45" s="27">
        <v>4438</v>
      </c>
      <c r="K45" s="27">
        <v>141</v>
      </c>
      <c r="L45" s="28">
        <f t="shared" si="4"/>
        <v>0.35261401557285871</v>
      </c>
      <c r="M45" s="29">
        <f t="shared" si="5"/>
        <v>6</v>
      </c>
      <c r="N45" s="28">
        <f t="shared" si="6"/>
        <v>1.120292388368028E-2</v>
      </c>
      <c r="O45" s="29">
        <f t="shared" si="7"/>
        <v>7</v>
      </c>
      <c r="P45" s="27">
        <v>3210</v>
      </c>
      <c r="Q45" s="27">
        <v>107</v>
      </c>
      <c r="R45" s="28">
        <f t="shared" si="8"/>
        <v>2.7172072865172345E-2</v>
      </c>
      <c r="S45" s="29">
        <f t="shared" si="9"/>
        <v>5</v>
      </c>
      <c r="T45" s="28">
        <f t="shared" si="10"/>
        <v>9.0573576217241141E-4</v>
      </c>
      <c r="U45" s="29">
        <f t="shared" si="11"/>
        <v>8</v>
      </c>
      <c r="V45" s="28">
        <f t="shared" si="12"/>
        <v>0.72329878323569174</v>
      </c>
      <c r="W45" s="29">
        <f t="shared" si="13"/>
        <v>33</v>
      </c>
      <c r="X45" s="37">
        <v>3</v>
      </c>
      <c r="Y45" s="27">
        <f t="shared" si="14"/>
        <v>39379</v>
      </c>
      <c r="Z45" s="28">
        <f t="shared" si="15"/>
        <v>2.3248317583152631E-2</v>
      </c>
      <c r="AA45" s="41">
        <f t="shared" si="16"/>
        <v>2.3248317583152631E-2</v>
      </c>
      <c r="AB45" s="42">
        <f t="shared" si="17"/>
        <v>25</v>
      </c>
      <c r="AC45" s="62">
        <v>1</v>
      </c>
      <c r="AD45" s="43">
        <f t="shared" si="18"/>
        <v>8.4648202072187979E-6</v>
      </c>
      <c r="AE45" s="42">
        <f t="shared" si="19"/>
        <v>13</v>
      </c>
      <c r="AF45" s="44">
        <f t="shared" si="20"/>
        <v>110</v>
      </c>
      <c r="AG45" s="50">
        <v>40</v>
      </c>
      <c r="AH45" s="51">
        <f t="shared" si="21"/>
        <v>0</v>
      </c>
      <c r="AI45" s="50">
        <f t="shared" si="22"/>
        <v>40</v>
      </c>
    </row>
    <row r="46" spans="1:35" ht="39" customHeight="1">
      <c r="A46" s="24">
        <v>41</v>
      </c>
      <c r="B46" s="32" t="s">
        <v>69</v>
      </c>
      <c r="C46" s="26">
        <v>12137</v>
      </c>
      <c r="D46" s="33">
        <v>1340</v>
      </c>
      <c r="E46" s="33">
        <v>24</v>
      </c>
      <c r="F46" s="28">
        <f t="shared" si="0"/>
        <v>0.11040619592980143</v>
      </c>
      <c r="G46" s="29">
        <f t="shared" si="1"/>
        <v>12</v>
      </c>
      <c r="H46" s="28">
        <f t="shared" si="2"/>
        <v>1.9774244047128615E-3</v>
      </c>
      <c r="I46" s="29">
        <f t="shared" si="3"/>
        <v>6</v>
      </c>
      <c r="J46" s="27">
        <v>653</v>
      </c>
      <c r="K46" s="27">
        <v>38</v>
      </c>
      <c r="L46" s="28">
        <f t="shared" si="4"/>
        <v>0.4873134328358209</v>
      </c>
      <c r="M46" s="29">
        <f t="shared" si="5"/>
        <v>18</v>
      </c>
      <c r="N46" s="28">
        <f t="shared" si="6"/>
        <v>2.8358208955223882E-2</v>
      </c>
      <c r="O46" s="29">
        <f t="shared" si="7"/>
        <v>19</v>
      </c>
      <c r="P46" s="27">
        <v>419</v>
      </c>
      <c r="Q46" s="27">
        <v>31</v>
      </c>
      <c r="R46" s="28">
        <f t="shared" si="8"/>
        <v>3.452253439894537E-2</v>
      </c>
      <c r="S46" s="29">
        <f t="shared" si="9"/>
        <v>10</v>
      </c>
      <c r="T46" s="28">
        <f t="shared" si="10"/>
        <v>2.5541731894207793E-3</v>
      </c>
      <c r="U46" s="29">
        <f t="shared" si="11"/>
        <v>16</v>
      </c>
      <c r="V46" s="28">
        <f t="shared" si="12"/>
        <v>0.64165390505359876</v>
      </c>
      <c r="W46" s="29">
        <f t="shared" si="13"/>
        <v>27</v>
      </c>
      <c r="X46" s="37">
        <v>0</v>
      </c>
      <c r="Y46" s="27">
        <f t="shared" si="14"/>
        <v>0</v>
      </c>
      <c r="Z46" s="28">
        <f t="shared" si="15"/>
        <v>0</v>
      </c>
      <c r="AA46" s="41">
        <f t="shared" si="16"/>
        <v>1</v>
      </c>
      <c r="AB46" s="42">
        <f t="shared" si="17"/>
        <v>0</v>
      </c>
      <c r="AC46" s="62">
        <v>0</v>
      </c>
      <c r="AD46" s="43">
        <f t="shared" si="18"/>
        <v>0</v>
      </c>
      <c r="AE46" s="42">
        <f t="shared" si="19"/>
        <v>1</v>
      </c>
      <c r="AF46" s="44">
        <f t="shared" si="20"/>
        <v>109</v>
      </c>
      <c r="AG46" s="50">
        <v>35</v>
      </c>
      <c r="AH46" s="51">
        <f t="shared" si="21"/>
        <v>-6</v>
      </c>
      <c r="AI46" s="50">
        <f t="shared" si="22"/>
        <v>41</v>
      </c>
    </row>
    <row r="47" spans="1:35" ht="39" customHeight="1">
      <c r="A47" s="24">
        <v>42</v>
      </c>
      <c r="B47" s="25" t="s">
        <v>74</v>
      </c>
      <c r="C47" s="26">
        <v>118136</v>
      </c>
      <c r="D47" s="33">
        <v>12586</v>
      </c>
      <c r="E47" s="33">
        <v>433</v>
      </c>
      <c r="F47" s="28">
        <f t="shared" si="0"/>
        <v>0.1065382271280558</v>
      </c>
      <c r="G47" s="29">
        <f t="shared" si="1"/>
        <v>3</v>
      </c>
      <c r="H47" s="28">
        <f t="shared" si="2"/>
        <v>3.6652671497257399E-3</v>
      </c>
      <c r="I47" s="29">
        <f t="shared" si="3"/>
        <v>10</v>
      </c>
      <c r="J47" s="27">
        <v>2078</v>
      </c>
      <c r="K47" s="27">
        <v>347</v>
      </c>
      <c r="L47" s="28">
        <f t="shared" si="4"/>
        <v>0.16510408390274908</v>
      </c>
      <c r="M47" s="29">
        <f t="shared" si="5"/>
        <v>1</v>
      </c>
      <c r="N47" s="28">
        <f t="shared" si="6"/>
        <v>2.7570316224376293E-2</v>
      </c>
      <c r="O47" s="29">
        <f t="shared" si="7"/>
        <v>18</v>
      </c>
      <c r="P47" s="27">
        <v>1620</v>
      </c>
      <c r="Q47" s="27">
        <v>329</v>
      </c>
      <c r="R47" s="28">
        <f t="shared" si="8"/>
        <v>1.3713008735694454E-2</v>
      </c>
      <c r="S47" s="29">
        <f t="shared" si="9"/>
        <v>2</v>
      </c>
      <c r="T47" s="28">
        <f t="shared" si="10"/>
        <v>2.7849258481749848E-3</v>
      </c>
      <c r="U47" s="29">
        <f t="shared" si="11"/>
        <v>19</v>
      </c>
      <c r="V47" s="28">
        <f t="shared" si="12"/>
        <v>0.77959576515880658</v>
      </c>
      <c r="W47" s="29">
        <f t="shared" si="13"/>
        <v>39</v>
      </c>
      <c r="X47" s="37">
        <v>1</v>
      </c>
      <c r="Y47" s="27">
        <f t="shared" si="14"/>
        <v>118136</v>
      </c>
      <c r="Z47" s="28">
        <f t="shared" si="15"/>
        <v>6.9744362375969912E-2</v>
      </c>
      <c r="AA47" s="41">
        <f t="shared" si="16"/>
        <v>6.9744362375969912E-2</v>
      </c>
      <c r="AB47" s="42">
        <f t="shared" si="17"/>
        <v>16</v>
      </c>
      <c r="AC47" s="62">
        <v>0</v>
      </c>
      <c r="AD47" s="43">
        <f t="shared" si="18"/>
        <v>0</v>
      </c>
      <c r="AE47" s="42">
        <f t="shared" si="19"/>
        <v>1</v>
      </c>
      <c r="AF47" s="44">
        <f t="shared" si="20"/>
        <v>109</v>
      </c>
      <c r="AG47" s="50">
        <v>43</v>
      </c>
      <c r="AH47" s="51" t="str">
        <f t="shared" si="21"/>
        <v>+2</v>
      </c>
      <c r="AI47" s="50">
        <f t="shared" si="22"/>
        <v>41</v>
      </c>
    </row>
    <row r="48" spans="1:35" ht="39" customHeight="1">
      <c r="A48" s="24">
        <v>43</v>
      </c>
      <c r="B48" s="30" t="s">
        <v>61</v>
      </c>
      <c r="C48" s="26">
        <v>56349</v>
      </c>
      <c r="D48" s="33">
        <v>6149</v>
      </c>
      <c r="E48" s="33">
        <v>258</v>
      </c>
      <c r="F48" s="28">
        <f t="shared" si="0"/>
        <v>0.1091234981987258</v>
      </c>
      <c r="G48" s="29">
        <f t="shared" si="1"/>
        <v>11</v>
      </c>
      <c r="H48" s="28">
        <f t="shared" si="2"/>
        <v>4.5786083160304532E-3</v>
      </c>
      <c r="I48" s="29">
        <f t="shared" si="3"/>
        <v>21</v>
      </c>
      <c r="J48" s="27">
        <v>2337</v>
      </c>
      <c r="K48" s="27">
        <v>13</v>
      </c>
      <c r="L48" s="28">
        <f t="shared" si="4"/>
        <v>0.38006179866644985</v>
      </c>
      <c r="M48" s="29">
        <f t="shared" si="5"/>
        <v>11</v>
      </c>
      <c r="N48" s="28">
        <f t="shared" si="6"/>
        <v>2.1141649048625794E-3</v>
      </c>
      <c r="O48" s="29">
        <f t="shared" si="7"/>
        <v>2</v>
      </c>
      <c r="P48" s="27">
        <v>1693</v>
      </c>
      <c r="Q48" s="27">
        <v>13</v>
      </c>
      <c r="R48" s="28">
        <f t="shared" si="8"/>
        <v>3.0044898755967275E-2</v>
      </c>
      <c r="S48" s="29">
        <f t="shared" si="9"/>
        <v>8</v>
      </c>
      <c r="T48" s="28">
        <f t="shared" si="10"/>
        <v>2.3070507018758097E-4</v>
      </c>
      <c r="U48" s="29">
        <f t="shared" si="11"/>
        <v>4</v>
      </c>
      <c r="V48" s="28">
        <f t="shared" si="12"/>
        <v>0.72443303380402224</v>
      </c>
      <c r="W48" s="29">
        <f t="shared" si="13"/>
        <v>34</v>
      </c>
      <c r="X48" s="37">
        <v>0</v>
      </c>
      <c r="Y48" s="27">
        <f t="shared" si="14"/>
        <v>0</v>
      </c>
      <c r="Z48" s="28">
        <f t="shared" si="15"/>
        <v>0</v>
      </c>
      <c r="AA48" s="41">
        <f t="shared" si="16"/>
        <v>1</v>
      </c>
      <c r="AB48" s="42">
        <f t="shared" si="17"/>
        <v>0</v>
      </c>
      <c r="AC48" s="62">
        <v>0</v>
      </c>
      <c r="AD48" s="43">
        <f t="shared" si="18"/>
        <v>0</v>
      </c>
      <c r="AE48" s="42">
        <f t="shared" si="19"/>
        <v>1</v>
      </c>
      <c r="AF48" s="44">
        <f t="shared" si="20"/>
        <v>92</v>
      </c>
      <c r="AG48" s="50">
        <v>36</v>
      </c>
      <c r="AH48" s="51">
        <f t="shared" si="21"/>
        <v>-7</v>
      </c>
      <c r="AI48" s="50">
        <f t="shared" si="22"/>
        <v>43</v>
      </c>
    </row>
    <row r="49" spans="1:35" ht="39" customHeight="1">
      <c r="A49" s="24">
        <v>44</v>
      </c>
      <c r="B49" s="25" t="s">
        <v>73</v>
      </c>
      <c r="C49" s="26">
        <v>118136</v>
      </c>
      <c r="D49" s="33">
        <v>12586</v>
      </c>
      <c r="E49" s="33">
        <v>433</v>
      </c>
      <c r="F49" s="28">
        <f t="shared" si="0"/>
        <v>0.1065382271280558</v>
      </c>
      <c r="G49" s="29">
        <f t="shared" si="1"/>
        <v>3</v>
      </c>
      <c r="H49" s="28">
        <f t="shared" si="2"/>
        <v>3.6652671497257399E-3</v>
      </c>
      <c r="I49" s="29">
        <f t="shared" si="3"/>
        <v>10</v>
      </c>
      <c r="J49" s="27">
        <v>4660</v>
      </c>
      <c r="K49" s="27">
        <v>90</v>
      </c>
      <c r="L49" s="28">
        <f t="shared" si="4"/>
        <v>0.37025266168758941</v>
      </c>
      <c r="M49" s="29">
        <f t="shared" si="5"/>
        <v>7</v>
      </c>
      <c r="N49" s="28">
        <f t="shared" si="6"/>
        <v>7.150802478944859E-3</v>
      </c>
      <c r="O49" s="29">
        <f t="shared" si="7"/>
        <v>6</v>
      </c>
      <c r="P49" s="27">
        <v>3416</v>
      </c>
      <c r="Q49" s="27">
        <v>77</v>
      </c>
      <c r="R49" s="28">
        <f t="shared" si="8"/>
        <v>2.8915825827859416E-2</v>
      </c>
      <c r="S49" s="29">
        <f t="shared" si="9"/>
        <v>7</v>
      </c>
      <c r="T49" s="28">
        <f t="shared" si="10"/>
        <v>6.517911559558475E-4</v>
      </c>
      <c r="U49" s="29">
        <f t="shared" si="11"/>
        <v>6</v>
      </c>
      <c r="V49" s="28">
        <f t="shared" si="12"/>
        <v>0.73304721030042919</v>
      </c>
      <c r="W49" s="29">
        <f t="shared" si="13"/>
        <v>35</v>
      </c>
      <c r="X49" s="37">
        <v>1</v>
      </c>
      <c r="Y49" s="27">
        <f t="shared" si="14"/>
        <v>118136</v>
      </c>
      <c r="Z49" s="28">
        <f t="shared" si="15"/>
        <v>6.9744362375969912E-2</v>
      </c>
      <c r="AA49" s="41">
        <f t="shared" si="16"/>
        <v>6.9744362375969912E-2</v>
      </c>
      <c r="AB49" s="42">
        <f t="shared" si="17"/>
        <v>16</v>
      </c>
      <c r="AC49" s="62">
        <v>0</v>
      </c>
      <c r="AD49" s="43">
        <f t="shared" si="18"/>
        <v>0</v>
      </c>
      <c r="AE49" s="42">
        <f t="shared" si="19"/>
        <v>1</v>
      </c>
      <c r="AF49" s="44">
        <f t="shared" si="20"/>
        <v>91</v>
      </c>
      <c r="AG49" s="50">
        <v>42</v>
      </c>
      <c r="AH49" s="51">
        <f t="shared" si="21"/>
        <v>-2</v>
      </c>
      <c r="AI49" s="50">
        <f t="shared" si="22"/>
        <v>44</v>
      </c>
    </row>
    <row r="50" spans="1:35" ht="39" customHeight="1">
      <c r="A50" s="24">
        <v>45</v>
      </c>
      <c r="B50" s="25" t="s">
        <v>76</v>
      </c>
      <c r="C50" s="26">
        <v>118136</v>
      </c>
      <c r="D50" s="33">
        <v>12586</v>
      </c>
      <c r="E50" s="33">
        <v>433</v>
      </c>
      <c r="F50" s="28">
        <f t="shared" si="0"/>
        <v>0.1065382271280558</v>
      </c>
      <c r="G50" s="29">
        <f t="shared" si="1"/>
        <v>3</v>
      </c>
      <c r="H50" s="28">
        <f t="shared" si="2"/>
        <v>3.6652671497257399E-3</v>
      </c>
      <c r="I50" s="29">
        <f t="shared" si="3"/>
        <v>10</v>
      </c>
      <c r="J50" s="27">
        <v>2131</v>
      </c>
      <c r="K50" s="27">
        <v>31</v>
      </c>
      <c r="L50" s="28">
        <f t="shared" si="4"/>
        <v>0.16931511202923882</v>
      </c>
      <c r="M50" s="29">
        <f t="shared" si="5"/>
        <v>2</v>
      </c>
      <c r="N50" s="28">
        <f t="shared" si="6"/>
        <v>2.4630541871921183E-3</v>
      </c>
      <c r="O50" s="29">
        <f t="shared" si="7"/>
        <v>4</v>
      </c>
      <c r="P50" s="27">
        <v>1083</v>
      </c>
      <c r="Q50" s="27">
        <v>24</v>
      </c>
      <c r="R50" s="28">
        <f t="shared" si="8"/>
        <v>9.1674002844179588E-3</v>
      </c>
      <c r="S50" s="29">
        <f t="shared" si="9"/>
        <v>1</v>
      </c>
      <c r="T50" s="28">
        <f t="shared" si="10"/>
        <v>2.0315568497325116E-4</v>
      </c>
      <c r="U50" s="29">
        <f t="shared" si="11"/>
        <v>3</v>
      </c>
      <c r="V50" s="28">
        <f t="shared" si="12"/>
        <v>0.50821210699202257</v>
      </c>
      <c r="W50" s="29">
        <f t="shared" si="13"/>
        <v>12</v>
      </c>
      <c r="X50" s="37">
        <v>1</v>
      </c>
      <c r="Y50" s="27">
        <f t="shared" si="14"/>
        <v>118136</v>
      </c>
      <c r="Z50" s="28">
        <f t="shared" si="15"/>
        <v>6.9744362375969912E-2</v>
      </c>
      <c r="AA50" s="41">
        <f t="shared" si="16"/>
        <v>6.9744362375969912E-2</v>
      </c>
      <c r="AB50" s="42">
        <f t="shared" si="17"/>
        <v>16</v>
      </c>
      <c r="AC50" s="62">
        <v>0</v>
      </c>
      <c r="AD50" s="43">
        <f t="shared" si="18"/>
        <v>0</v>
      </c>
      <c r="AE50" s="42">
        <f t="shared" si="19"/>
        <v>1</v>
      </c>
      <c r="AF50" s="44">
        <f t="shared" si="20"/>
        <v>52</v>
      </c>
      <c r="AG50" s="50">
        <v>45</v>
      </c>
      <c r="AH50" s="51">
        <f t="shared" si="21"/>
        <v>0</v>
      </c>
      <c r="AI50" s="50">
        <f t="shared" si="22"/>
        <v>45</v>
      </c>
    </row>
    <row r="51" spans="1:35" ht="39" customHeight="1">
      <c r="A51" s="24">
        <v>46</v>
      </c>
      <c r="B51" s="58" t="s">
        <v>77</v>
      </c>
      <c r="C51" s="34"/>
      <c r="D51" s="52"/>
      <c r="E51" s="52"/>
      <c r="F51" s="34"/>
      <c r="G51" s="35"/>
      <c r="H51" s="35"/>
      <c r="I51" s="35"/>
      <c r="J51" s="52"/>
      <c r="K51" s="59">
        <v>106</v>
      </c>
      <c r="L51" s="34"/>
      <c r="M51" s="35"/>
      <c r="N51" s="35"/>
      <c r="O51" s="35"/>
      <c r="P51" s="35"/>
      <c r="Q51" s="60">
        <v>64</v>
      </c>
      <c r="R51" s="34"/>
      <c r="S51" s="34"/>
      <c r="T51" s="34"/>
      <c r="U51" s="35"/>
      <c r="V51" s="34"/>
      <c r="W51" s="35"/>
      <c r="X51" s="53"/>
      <c r="Y51" s="34"/>
      <c r="Z51" s="45"/>
      <c r="AA51" s="46"/>
      <c r="AB51" s="47"/>
      <c r="AC51" s="63">
        <v>287</v>
      </c>
      <c r="AD51" s="34"/>
      <c r="AE51" s="35"/>
      <c r="AF51" s="45"/>
      <c r="AG51" s="45"/>
      <c r="AH51" s="45"/>
      <c r="AI51" s="34"/>
    </row>
    <row r="52" spans="1:35" s="57" customFormat="1"/>
    <row r="53" spans="1:35">
      <c r="B53" s="74" t="s">
        <v>196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 t="s">
        <v>197</v>
      </c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1:3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</row>
    <row r="55" spans="1:35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</row>
  </sheetData>
  <autoFilter ref="B4:AI51">
    <sortState ref="B5:AI51">
      <sortCondition ref="AI4:AI51"/>
    </sortState>
  </autoFilter>
  <sortState ref="B3:AA89">
    <sortCondition ref="B3"/>
  </sortState>
  <mergeCells count="3">
    <mergeCell ref="B2:AI2"/>
    <mergeCell ref="B53:Q55"/>
    <mergeCell ref="R53:AI55"/>
  </mergeCells>
  <conditionalFormatting sqref="AH7:AH50">
    <cfRule type="containsText" dxfId="2" priority="8" operator="containsText" text="-">
      <formula>NOT(ISERROR(SEARCH("-",AH7)))</formula>
    </cfRule>
    <cfRule type="containsText" dxfId="1" priority="9" operator="containsText" text="+">
      <formula>NOT(ISERROR(SEARCH("+",AH7)))</formula>
    </cfRule>
  </conditionalFormatting>
  <printOptions horizontalCentered="1" verticalCentered="1"/>
  <pageMargins left="0.23622047244094491" right="0.23622047244094491" top="0.19685039370078741" bottom="0.15748031496062992" header="0" footer="0"/>
  <pageSetup paperSize="9" scale="4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workbookViewId="0">
      <selection activeCell="AG5" sqref="AG5"/>
    </sheetView>
  </sheetViews>
  <sheetFormatPr defaultColWidth="9" defaultRowHeight="15"/>
  <sheetData>
    <row r="2" spans="2:3">
      <c r="B2" t="s">
        <v>179</v>
      </c>
      <c r="C2" t="s">
        <v>180</v>
      </c>
    </row>
    <row r="3" spans="2:3">
      <c r="B3" t="s">
        <v>94</v>
      </c>
      <c r="C3">
        <v>159155</v>
      </c>
    </row>
    <row r="4" spans="2:3">
      <c r="B4" t="s">
        <v>110</v>
      </c>
      <c r="C4">
        <v>375203</v>
      </c>
    </row>
    <row r="5" spans="2:3">
      <c r="B5" t="s">
        <v>89</v>
      </c>
      <c r="C5">
        <v>151429</v>
      </c>
    </row>
    <row r="6" spans="2:3">
      <c r="B6" t="s">
        <v>109</v>
      </c>
      <c r="C6">
        <v>32674</v>
      </c>
    </row>
    <row r="7" spans="2:3">
      <c r="B7" t="s">
        <v>160</v>
      </c>
      <c r="C7">
        <v>83031</v>
      </c>
    </row>
    <row r="8" spans="2:3">
      <c r="B8" t="s">
        <v>104</v>
      </c>
      <c r="C8">
        <v>48894</v>
      </c>
    </row>
    <row r="9" spans="2:3">
      <c r="B9" t="s">
        <v>126</v>
      </c>
      <c r="C9">
        <v>64657</v>
      </c>
    </row>
    <row r="10" spans="2:3">
      <c r="B10" t="s">
        <v>112</v>
      </c>
      <c r="C10">
        <v>33570</v>
      </c>
    </row>
    <row r="11" spans="2:3">
      <c r="B11" t="s">
        <v>164</v>
      </c>
      <c r="C11">
        <v>125931</v>
      </c>
    </row>
    <row r="12" spans="2:3">
      <c r="B12" t="s">
        <v>138</v>
      </c>
      <c r="C12">
        <v>29284</v>
      </c>
    </row>
    <row r="13" spans="2:3">
      <c r="B13" t="s">
        <v>144</v>
      </c>
      <c r="C13">
        <v>166695</v>
      </c>
    </row>
    <row r="14" spans="2:3">
      <c r="B14" t="s">
        <v>115</v>
      </c>
      <c r="C14">
        <v>42025</v>
      </c>
    </row>
    <row r="15" spans="2:3">
      <c r="B15" t="s">
        <v>167</v>
      </c>
      <c r="C15">
        <v>3043</v>
      </c>
    </row>
    <row r="16" spans="2:3">
      <c r="B16" t="s">
        <v>107</v>
      </c>
      <c r="C16">
        <v>102697</v>
      </c>
    </row>
    <row r="17" spans="2:3">
      <c r="B17" t="s">
        <v>149</v>
      </c>
      <c r="C17">
        <v>25475</v>
      </c>
    </row>
    <row r="18" spans="2:3">
      <c r="B18" t="s">
        <v>163</v>
      </c>
      <c r="C18">
        <v>45276</v>
      </c>
    </row>
    <row r="19" spans="2:3">
      <c r="B19" t="s">
        <v>129</v>
      </c>
      <c r="C19">
        <v>20797</v>
      </c>
    </row>
    <row r="20" spans="2:3">
      <c r="B20" t="s">
        <v>177</v>
      </c>
      <c r="C20">
        <v>21517</v>
      </c>
    </row>
    <row r="21" spans="2:3">
      <c r="B21" t="s">
        <v>134</v>
      </c>
      <c r="C21">
        <v>143205</v>
      </c>
    </row>
    <row r="22" spans="2:3">
      <c r="B22" t="s">
        <v>162</v>
      </c>
      <c r="C22">
        <v>43941</v>
      </c>
    </row>
    <row r="23" spans="2:3">
      <c r="B23" t="s">
        <v>96</v>
      </c>
      <c r="C23">
        <v>130253</v>
      </c>
    </row>
    <row r="24" spans="2:3">
      <c r="B24" t="s">
        <v>121</v>
      </c>
      <c r="C24">
        <v>19272</v>
      </c>
    </row>
    <row r="25" spans="2:3">
      <c r="B25" t="s">
        <v>100</v>
      </c>
      <c r="C25">
        <v>22806</v>
      </c>
    </row>
    <row r="26" spans="2:3">
      <c r="B26" t="s">
        <v>86</v>
      </c>
      <c r="C26">
        <v>18303</v>
      </c>
    </row>
    <row r="27" spans="2:3">
      <c r="B27" t="s">
        <v>133</v>
      </c>
      <c r="C27">
        <v>37015</v>
      </c>
    </row>
    <row r="28" spans="2:3">
      <c r="B28" t="s">
        <v>166</v>
      </c>
      <c r="C28">
        <v>37348</v>
      </c>
    </row>
    <row r="29" spans="2:3">
      <c r="B29" t="s">
        <v>148</v>
      </c>
      <c r="C29">
        <v>87509</v>
      </c>
    </row>
    <row r="30" spans="2:3">
      <c r="B30" t="s">
        <v>153</v>
      </c>
      <c r="C30">
        <v>76578</v>
      </c>
    </row>
    <row r="31" spans="2:3">
      <c r="B31" t="s">
        <v>146</v>
      </c>
      <c r="C31">
        <v>33744</v>
      </c>
    </row>
    <row r="32" spans="2:3">
      <c r="B32" t="s">
        <v>102</v>
      </c>
      <c r="C32">
        <v>32735</v>
      </c>
    </row>
    <row r="33" spans="2:3">
      <c r="B33" t="s">
        <v>95</v>
      </c>
      <c r="C33">
        <v>208743</v>
      </c>
    </row>
    <row r="34" spans="2:3">
      <c r="B34" t="s">
        <v>154</v>
      </c>
      <c r="C34">
        <v>21081</v>
      </c>
    </row>
    <row r="35" spans="2:3">
      <c r="B35" t="s">
        <v>117</v>
      </c>
      <c r="C35">
        <v>153816</v>
      </c>
    </row>
    <row r="36" spans="2:3">
      <c r="B36" t="s">
        <v>132</v>
      </c>
      <c r="C36">
        <v>77401</v>
      </c>
    </row>
    <row r="37" spans="2:3">
      <c r="B37" t="s">
        <v>157</v>
      </c>
      <c r="C37">
        <v>20187</v>
      </c>
    </row>
    <row r="38" spans="2:3">
      <c r="B38" t="s">
        <v>88</v>
      </c>
      <c r="C38">
        <v>22309</v>
      </c>
    </row>
    <row r="39" spans="2:3">
      <c r="B39" t="s">
        <v>108</v>
      </c>
      <c r="C39">
        <v>26617</v>
      </c>
    </row>
    <row r="40" spans="2:3">
      <c r="B40" t="s">
        <v>151</v>
      </c>
      <c r="C40">
        <v>43983</v>
      </c>
    </row>
    <row r="41" spans="2:3">
      <c r="B41" t="s">
        <v>156</v>
      </c>
      <c r="C41">
        <v>22452</v>
      </c>
    </row>
    <row r="42" spans="2:3">
      <c r="B42" t="s">
        <v>119</v>
      </c>
      <c r="C42">
        <v>813</v>
      </c>
    </row>
    <row r="43" spans="2:3">
      <c r="B43" t="s">
        <v>111</v>
      </c>
      <c r="C43">
        <v>38537</v>
      </c>
    </row>
    <row r="44" spans="2:3">
      <c r="B44" t="s">
        <v>113</v>
      </c>
      <c r="C44">
        <v>20837</v>
      </c>
    </row>
    <row r="45" spans="2:3">
      <c r="B45" t="s">
        <v>130</v>
      </c>
      <c r="C45">
        <v>18685</v>
      </c>
    </row>
    <row r="46" spans="2:3">
      <c r="B46" t="s">
        <v>152</v>
      </c>
      <c r="C46">
        <v>5402</v>
      </c>
    </row>
    <row r="47" spans="2:3">
      <c r="B47" t="s">
        <v>127</v>
      </c>
      <c r="C47">
        <v>42764</v>
      </c>
    </row>
    <row r="48" spans="2:3">
      <c r="B48" t="s">
        <v>122</v>
      </c>
      <c r="C48">
        <v>38845</v>
      </c>
    </row>
    <row r="49" spans="2:3">
      <c r="B49" t="s">
        <v>169</v>
      </c>
      <c r="C49">
        <v>24639</v>
      </c>
    </row>
    <row r="50" spans="2:3">
      <c r="B50" t="s">
        <v>93</v>
      </c>
      <c r="C50">
        <v>22083</v>
      </c>
    </row>
    <row r="51" spans="2:3">
      <c r="B51" t="s">
        <v>91</v>
      </c>
      <c r="C51">
        <v>21599</v>
      </c>
    </row>
    <row r="52" spans="2:3">
      <c r="B52" t="s">
        <v>145</v>
      </c>
      <c r="C52">
        <v>4472</v>
      </c>
    </row>
    <row r="53" spans="2:3">
      <c r="B53" t="s">
        <v>106</v>
      </c>
      <c r="C53">
        <v>11470</v>
      </c>
    </row>
    <row r="54" spans="2:3">
      <c r="B54" t="s">
        <v>87</v>
      </c>
      <c r="C54">
        <v>15658</v>
      </c>
    </row>
    <row r="55" spans="2:3">
      <c r="B55" t="s">
        <v>101</v>
      </c>
      <c r="C55">
        <v>31074</v>
      </c>
    </row>
    <row r="56" spans="2:3">
      <c r="B56" t="s">
        <v>105</v>
      </c>
      <c r="C56">
        <v>3926</v>
      </c>
    </row>
    <row r="57" spans="2:3">
      <c r="B57" t="s">
        <v>141</v>
      </c>
      <c r="C57">
        <v>18228</v>
      </c>
    </row>
    <row r="58" spans="2:3">
      <c r="B58" t="s">
        <v>124</v>
      </c>
      <c r="C58">
        <v>28943</v>
      </c>
    </row>
    <row r="59" spans="2:3">
      <c r="B59" t="s">
        <v>150</v>
      </c>
      <c r="C59">
        <v>36557</v>
      </c>
    </row>
    <row r="60" spans="2:3">
      <c r="B60" t="s">
        <v>90</v>
      </c>
      <c r="C60">
        <v>15720</v>
      </c>
    </row>
    <row r="61" spans="2:3">
      <c r="B61" t="s">
        <v>142</v>
      </c>
      <c r="C61">
        <v>10420</v>
      </c>
    </row>
    <row r="62" spans="2:3">
      <c r="B62" t="s">
        <v>116</v>
      </c>
      <c r="C62">
        <v>1924</v>
      </c>
    </row>
    <row r="63" spans="2:3">
      <c r="B63" t="s">
        <v>128</v>
      </c>
      <c r="C63">
        <v>19478</v>
      </c>
    </row>
    <row r="64" spans="2:3">
      <c r="B64" t="s">
        <v>137</v>
      </c>
      <c r="C64">
        <v>7096</v>
      </c>
    </row>
    <row r="65" spans="2:3">
      <c r="B65" t="s">
        <v>131</v>
      </c>
      <c r="C65">
        <v>2975</v>
      </c>
    </row>
    <row r="66" spans="2:3">
      <c r="B66" t="s">
        <v>97</v>
      </c>
      <c r="C66">
        <v>2871</v>
      </c>
    </row>
    <row r="67" spans="2:3">
      <c r="B67" t="s">
        <v>158</v>
      </c>
      <c r="C67">
        <v>14758</v>
      </c>
    </row>
    <row r="68" spans="2:3">
      <c r="B68" t="s">
        <v>103</v>
      </c>
      <c r="C68">
        <v>14723</v>
      </c>
    </row>
    <row r="69" spans="2:3">
      <c r="B69" t="s">
        <v>120</v>
      </c>
      <c r="C69">
        <v>32687</v>
      </c>
    </row>
    <row r="70" spans="2:3">
      <c r="B70" t="s">
        <v>147</v>
      </c>
      <c r="C70">
        <v>6892</v>
      </c>
    </row>
    <row r="71" spans="2:3">
      <c r="B71" t="s">
        <v>98</v>
      </c>
      <c r="C71">
        <v>1639</v>
      </c>
    </row>
    <row r="72" spans="2:3">
      <c r="B72" t="s">
        <v>159</v>
      </c>
      <c r="C72">
        <v>16963</v>
      </c>
    </row>
    <row r="73" spans="2:3">
      <c r="B73" t="s">
        <v>135</v>
      </c>
      <c r="C73">
        <v>7807</v>
      </c>
    </row>
    <row r="74" spans="2:3">
      <c r="B74" t="s">
        <v>136</v>
      </c>
      <c r="C74">
        <v>4332</v>
      </c>
    </row>
    <row r="75" spans="2:3">
      <c r="B75" t="s">
        <v>155</v>
      </c>
      <c r="C75">
        <v>30026</v>
      </c>
    </row>
    <row r="76" spans="2:3">
      <c r="B76" t="s">
        <v>85</v>
      </c>
      <c r="C76">
        <v>26115</v>
      </c>
    </row>
    <row r="77" spans="2:3">
      <c r="B77" t="s">
        <v>140</v>
      </c>
      <c r="C77">
        <v>7313</v>
      </c>
    </row>
    <row r="78" spans="2:3">
      <c r="B78" t="s">
        <v>92</v>
      </c>
      <c r="C78">
        <v>29039</v>
      </c>
    </row>
    <row r="79" spans="2:3">
      <c r="B79" t="s">
        <v>139</v>
      </c>
      <c r="C79">
        <v>16323</v>
      </c>
    </row>
    <row r="80" spans="2:3">
      <c r="B80" t="s">
        <v>114</v>
      </c>
      <c r="C80">
        <v>15987</v>
      </c>
    </row>
    <row r="81" spans="2:3">
      <c r="B81" t="s">
        <v>161</v>
      </c>
      <c r="C81">
        <v>10224</v>
      </c>
    </row>
    <row r="82" spans="2:3">
      <c r="B82" t="s">
        <v>99</v>
      </c>
      <c r="C82">
        <v>12988</v>
      </c>
    </row>
    <row r="83" spans="2:3">
      <c r="B83" t="s">
        <v>125</v>
      </c>
      <c r="C83">
        <v>4993</v>
      </c>
    </row>
    <row r="84" spans="2:3">
      <c r="B84" t="s">
        <v>123</v>
      </c>
      <c r="C84">
        <v>21522</v>
      </c>
    </row>
    <row r="85" spans="2:3">
      <c r="B85" t="s">
        <v>118</v>
      </c>
      <c r="C85">
        <v>5194</v>
      </c>
    </row>
    <row r="86" spans="2:3">
      <c r="B86" t="s">
        <v>165</v>
      </c>
      <c r="C86">
        <v>10242</v>
      </c>
    </row>
    <row r="87" spans="2:3">
      <c r="B87" t="s">
        <v>143</v>
      </c>
      <c r="C87">
        <v>6479</v>
      </c>
    </row>
    <row r="89" spans="2:3">
      <c r="C89" t="s">
        <v>181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87"/>
  <sheetViews>
    <sheetView topLeftCell="A68" workbookViewId="0">
      <selection activeCell="H76" sqref="H76"/>
    </sheetView>
  </sheetViews>
  <sheetFormatPr defaultColWidth="8.7109375" defaultRowHeight="15"/>
  <sheetData>
    <row r="2" spans="4:4">
      <c r="D2" t="s">
        <v>85</v>
      </c>
    </row>
    <row r="3" spans="4:4">
      <c r="D3" t="s">
        <v>86</v>
      </c>
    </row>
    <row r="4" spans="4:4">
      <c r="D4" t="s">
        <v>87</v>
      </c>
    </row>
    <row r="5" spans="4:4">
      <c r="D5" t="s">
        <v>88</v>
      </c>
    </row>
    <row r="6" spans="4:4">
      <c r="D6" t="s">
        <v>89</v>
      </c>
    </row>
    <row r="7" spans="4:4">
      <c r="D7" t="s">
        <v>90</v>
      </c>
    </row>
    <row r="8" spans="4:4">
      <c r="D8" t="s">
        <v>91</v>
      </c>
    </row>
    <row r="9" spans="4:4">
      <c r="D9" t="s">
        <v>92</v>
      </c>
    </row>
    <row r="10" spans="4:4">
      <c r="D10" t="s">
        <v>93</v>
      </c>
    </row>
    <row r="11" spans="4:4">
      <c r="D11" t="s">
        <v>94</v>
      </c>
    </row>
    <row r="12" spans="4:4">
      <c r="D12" t="s">
        <v>95</v>
      </c>
    </row>
    <row r="13" spans="4:4">
      <c r="D13" t="s">
        <v>96</v>
      </c>
    </row>
    <row r="14" spans="4:4">
      <c r="D14" t="s">
        <v>97</v>
      </c>
    </row>
    <row r="15" spans="4:4">
      <c r="D15" t="s">
        <v>98</v>
      </c>
    </row>
    <row r="16" spans="4:4">
      <c r="D16" t="s">
        <v>99</v>
      </c>
    </row>
    <row r="17" spans="4:4">
      <c r="D17" t="s">
        <v>100</v>
      </c>
    </row>
    <row r="18" spans="4:4">
      <c r="D18" t="s">
        <v>101</v>
      </c>
    </row>
    <row r="19" spans="4:4">
      <c r="D19" t="s">
        <v>102</v>
      </c>
    </row>
    <row r="20" spans="4:4">
      <c r="D20" t="s">
        <v>103</v>
      </c>
    </row>
    <row r="21" spans="4:4">
      <c r="D21" t="s">
        <v>104</v>
      </c>
    </row>
    <row r="22" spans="4:4">
      <c r="D22" t="s">
        <v>105</v>
      </c>
    </row>
    <row r="23" spans="4:4">
      <c r="D23" t="s">
        <v>106</v>
      </c>
    </row>
    <row r="24" spans="4:4">
      <c r="D24" t="s">
        <v>107</v>
      </c>
    </row>
    <row r="25" spans="4:4">
      <c r="D25" t="s">
        <v>108</v>
      </c>
    </row>
    <row r="26" spans="4:4">
      <c r="D26" t="s">
        <v>109</v>
      </c>
    </row>
    <row r="27" spans="4:4">
      <c r="D27" t="s">
        <v>110</v>
      </c>
    </row>
    <row r="28" spans="4:4">
      <c r="D28" t="s">
        <v>111</v>
      </c>
    </row>
    <row r="29" spans="4:4">
      <c r="D29" t="s">
        <v>112</v>
      </c>
    </row>
    <row r="30" spans="4:4">
      <c r="D30" t="s">
        <v>113</v>
      </c>
    </row>
    <row r="31" spans="4:4">
      <c r="D31" t="s">
        <v>114</v>
      </c>
    </row>
    <row r="32" spans="4:4">
      <c r="D32" t="s">
        <v>115</v>
      </c>
    </row>
    <row r="33" spans="4:4">
      <c r="D33" t="s">
        <v>116</v>
      </c>
    </row>
    <row r="34" spans="4:4">
      <c r="D34" t="s">
        <v>117</v>
      </c>
    </row>
    <row r="35" spans="4:4">
      <c r="D35" t="s">
        <v>118</v>
      </c>
    </row>
    <row r="36" spans="4:4">
      <c r="D36" t="s">
        <v>119</v>
      </c>
    </row>
    <row r="37" spans="4:4">
      <c r="D37" t="s">
        <v>120</v>
      </c>
    </row>
    <row r="38" spans="4:4">
      <c r="D38" t="s">
        <v>121</v>
      </c>
    </row>
    <row r="39" spans="4:4">
      <c r="D39" t="s">
        <v>122</v>
      </c>
    </row>
    <row r="40" spans="4:4">
      <c r="D40" t="s">
        <v>123</v>
      </c>
    </row>
    <row r="41" spans="4:4">
      <c r="D41" t="s">
        <v>124</v>
      </c>
    </row>
    <row r="42" spans="4:4">
      <c r="D42" t="s">
        <v>125</v>
      </c>
    </row>
    <row r="43" spans="4:4">
      <c r="D43" t="s">
        <v>126</v>
      </c>
    </row>
    <row r="44" spans="4:4">
      <c r="D44" t="s">
        <v>127</v>
      </c>
    </row>
    <row r="45" spans="4:4">
      <c r="D45" t="s">
        <v>128</v>
      </c>
    </row>
    <row r="46" spans="4:4">
      <c r="D46" t="s">
        <v>129</v>
      </c>
    </row>
    <row r="47" spans="4:4">
      <c r="D47" t="s">
        <v>182</v>
      </c>
    </row>
    <row r="48" spans="4:4">
      <c r="D48" t="s">
        <v>130</v>
      </c>
    </row>
    <row r="49" spans="4:4">
      <c r="D49" t="s">
        <v>131</v>
      </c>
    </row>
    <row r="50" spans="4:4">
      <c r="D50" t="s">
        <v>132</v>
      </c>
    </row>
    <row r="51" spans="4:4">
      <c r="D51" t="s">
        <v>133</v>
      </c>
    </row>
    <row r="52" spans="4:4">
      <c r="D52" t="s">
        <v>134</v>
      </c>
    </row>
    <row r="53" spans="4:4">
      <c r="D53" t="s">
        <v>135</v>
      </c>
    </row>
    <row r="54" spans="4:4">
      <c r="D54" t="s">
        <v>136</v>
      </c>
    </row>
    <row r="55" spans="4:4">
      <c r="D55" t="s">
        <v>137</v>
      </c>
    </row>
    <row r="56" spans="4:4">
      <c r="D56" t="s">
        <v>138</v>
      </c>
    </row>
    <row r="57" spans="4:4">
      <c r="D57" t="s">
        <v>139</v>
      </c>
    </row>
    <row r="58" spans="4:4">
      <c r="D58" t="s">
        <v>140</v>
      </c>
    </row>
    <row r="59" spans="4:4">
      <c r="D59" t="s">
        <v>141</v>
      </c>
    </row>
    <row r="60" spans="4:4">
      <c r="D60" t="s">
        <v>142</v>
      </c>
    </row>
    <row r="61" spans="4:4">
      <c r="D61" t="s">
        <v>143</v>
      </c>
    </row>
    <row r="62" spans="4:4">
      <c r="D62" t="s">
        <v>144</v>
      </c>
    </row>
    <row r="63" spans="4:4">
      <c r="D63" t="s">
        <v>145</v>
      </c>
    </row>
    <row r="64" spans="4:4">
      <c r="D64" t="s">
        <v>147</v>
      </c>
    </row>
    <row r="65" spans="4:4">
      <c r="D65" t="s">
        <v>148</v>
      </c>
    </row>
    <row r="66" spans="4:4">
      <c r="D66" t="s">
        <v>149</v>
      </c>
    </row>
    <row r="67" spans="4:4">
      <c r="D67" t="s">
        <v>150</v>
      </c>
    </row>
    <row r="68" spans="4:4">
      <c r="D68" t="s">
        <v>151</v>
      </c>
    </row>
    <row r="69" spans="4:4">
      <c r="D69" t="s">
        <v>152</v>
      </c>
    </row>
    <row r="70" spans="4:4">
      <c r="D70" t="s">
        <v>153</v>
      </c>
    </row>
    <row r="71" spans="4:4">
      <c r="D71" t="s">
        <v>154</v>
      </c>
    </row>
    <row r="72" spans="4:4">
      <c r="D72" t="s">
        <v>155</v>
      </c>
    </row>
    <row r="73" spans="4:4">
      <c r="D73" t="s">
        <v>156</v>
      </c>
    </row>
    <row r="74" spans="4:4">
      <c r="D74" t="s">
        <v>157</v>
      </c>
    </row>
    <row r="75" spans="4:4">
      <c r="D75" t="s">
        <v>158</v>
      </c>
    </row>
    <row r="76" spans="4:4">
      <c r="D76" t="s">
        <v>159</v>
      </c>
    </row>
    <row r="77" spans="4:4">
      <c r="D77" t="s">
        <v>160</v>
      </c>
    </row>
    <row r="78" spans="4:4">
      <c r="D78" t="s">
        <v>146</v>
      </c>
    </row>
    <row r="79" spans="4:4">
      <c r="D79" t="s">
        <v>161</v>
      </c>
    </row>
    <row r="80" spans="4:4">
      <c r="D80" t="s">
        <v>162</v>
      </c>
    </row>
    <row r="81" spans="4:4">
      <c r="D81" t="s">
        <v>163</v>
      </c>
    </row>
    <row r="82" spans="4:4">
      <c r="D82" t="s">
        <v>164</v>
      </c>
    </row>
    <row r="83" spans="4:4">
      <c r="D83" t="s">
        <v>165</v>
      </c>
    </row>
    <row r="84" spans="4:4">
      <c r="D84" t="s">
        <v>166</v>
      </c>
    </row>
    <row r="85" spans="4:4">
      <c r="D85" t="s">
        <v>167</v>
      </c>
    </row>
    <row r="86" spans="4:4">
      <c r="D86" t="s">
        <v>177</v>
      </c>
    </row>
    <row r="87" spans="4:4">
      <c r="D87" t="s">
        <v>169</v>
      </c>
    </row>
  </sheetData>
  <sortState ref="D2:D87">
    <sortCondition ref="D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88"/>
  <sheetViews>
    <sheetView workbookViewId="0">
      <selection activeCell="H76" sqref="H76"/>
    </sheetView>
  </sheetViews>
  <sheetFormatPr defaultColWidth="8.7109375" defaultRowHeight="15"/>
  <cols>
    <col min="3" max="3" width="28.28515625" customWidth="1"/>
    <col min="4" max="4" width="26.28515625" customWidth="1"/>
  </cols>
  <sheetData>
    <row r="3" spans="3:5">
      <c r="D3" t="s">
        <v>183</v>
      </c>
      <c r="E3" t="s">
        <v>184</v>
      </c>
    </row>
    <row r="4" spans="3:5">
      <c r="C4" t="s">
        <v>85</v>
      </c>
      <c r="D4" t="s">
        <v>85</v>
      </c>
      <c r="E4">
        <v>25539</v>
      </c>
    </row>
    <row r="5" spans="3:5">
      <c r="C5" t="s">
        <v>86</v>
      </c>
      <c r="D5" t="s">
        <v>86</v>
      </c>
      <c r="E5">
        <v>17877</v>
      </c>
    </row>
    <row r="6" spans="3:5">
      <c r="C6" t="s">
        <v>87</v>
      </c>
      <c r="D6" t="s">
        <v>87</v>
      </c>
      <c r="E6">
        <v>15069</v>
      </c>
    </row>
    <row r="7" spans="3:5">
      <c r="C7" t="s">
        <v>88</v>
      </c>
      <c r="D7" t="s">
        <v>185</v>
      </c>
      <c r="E7">
        <v>21095</v>
      </c>
    </row>
    <row r="8" spans="3:5">
      <c r="C8" t="s">
        <v>89</v>
      </c>
      <c r="D8" t="s">
        <v>89</v>
      </c>
      <c r="E8">
        <v>149677</v>
      </c>
    </row>
    <row r="9" spans="3:5">
      <c r="C9" t="s">
        <v>90</v>
      </c>
      <c r="D9" t="s">
        <v>90</v>
      </c>
      <c r="E9">
        <v>15450</v>
      </c>
    </row>
    <row r="10" spans="3:5">
      <c r="C10" t="s">
        <v>91</v>
      </c>
      <c r="D10" t="s">
        <v>91</v>
      </c>
      <c r="E10">
        <v>21147</v>
      </c>
    </row>
    <row r="11" spans="3:5">
      <c r="C11" t="s">
        <v>92</v>
      </c>
      <c r="D11" t="s">
        <v>92</v>
      </c>
      <c r="E11">
        <v>28227</v>
      </c>
    </row>
    <row r="12" spans="3:5">
      <c r="C12" t="s">
        <v>93</v>
      </c>
      <c r="D12" t="s">
        <v>93</v>
      </c>
      <c r="E12">
        <v>21878</v>
      </c>
    </row>
    <row r="13" spans="3:5">
      <c r="C13" t="s">
        <v>94</v>
      </c>
      <c r="D13" t="s">
        <v>94</v>
      </c>
      <c r="E13">
        <v>155856</v>
      </c>
    </row>
    <row r="14" spans="3:5">
      <c r="C14" t="s">
        <v>95</v>
      </c>
      <c r="D14" t="s">
        <v>186</v>
      </c>
      <c r="E14">
        <v>204767</v>
      </c>
    </row>
    <row r="15" spans="3:5">
      <c r="C15" t="s">
        <v>96</v>
      </c>
      <c r="D15" t="s">
        <v>96</v>
      </c>
      <c r="E15">
        <v>121352</v>
      </c>
    </row>
    <row r="16" spans="3:5">
      <c r="C16" t="s">
        <v>97</v>
      </c>
      <c r="D16" t="s">
        <v>97</v>
      </c>
      <c r="E16">
        <v>2816</v>
      </c>
    </row>
    <row r="17" spans="3:5">
      <c r="C17" t="s">
        <v>98</v>
      </c>
      <c r="D17" t="s">
        <v>98</v>
      </c>
      <c r="E17">
        <v>1634</v>
      </c>
    </row>
    <row r="18" spans="3:5">
      <c r="C18" t="s">
        <v>99</v>
      </c>
      <c r="D18" t="s">
        <v>99</v>
      </c>
      <c r="E18">
        <v>12792</v>
      </c>
    </row>
    <row r="19" spans="3:5">
      <c r="C19" t="s">
        <v>100</v>
      </c>
      <c r="D19" t="s">
        <v>100</v>
      </c>
      <c r="E19">
        <v>22718</v>
      </c>
    </row>
    <row r="20" spans="3:5">
      <c r="C20" t="s">
        <v>101</v>
      </c>
      <c r="D20" t="s">
        <v>101</v>
      </c>
      <c r="E20">
        <v>30181</v>
      </c>
    </row>
    <row r="21" spans="3:5">
      <c r="C21" t="s">
        <v>102</v>
      </c>
      <c r="D21" t="s">
        <v>102</v>
      </c>
      <c r="E21">
        <v>32324</v>
      </c>
    </row>
    <row r="22" spans="3:5">
      <c r="C22" t="s">
        <v>103</v>
      </c>
      <c r="D22" t="s">
        <v>103</v>
      </c>
      <c r="E22">
        <v>14327</v>
      </c>
    </row>
    <row r="23" spans="3:5">
      <c r="C23" t="s">
        <v>104</v>
      </c>
      <c r="D23" t="s">
        <v>104</v>
      </c>
      <c r="E23">
        <v>47379</v>
      </c>
    </row>
    <row r="24" spans="3:5">
      <c r="C24" t="s">
        <v>105</v>
      </c>
      <c r="D24" t="s">
        <v>105</v>
      </c>
      <c r="E24">
        <v>3902</v>
      </c>
    </row>
    <row r="25" spans="3:5">
      <c r="C25" t="s">
        <v>106</v>
      </c>
      <c r="D25" t="s">
        <v>106</v>
      </c>
      <c r="E25">
        <v>11300</v>
      </c>
    </row>
    <row r="26" spans="3:5">
      <c r="C26" t="s">
        <v>107</v>
      </c>
      <c r="D26" t="s">
        <v>187</v>
      </c>
      <c r="E26">
        <v>99834</v>
      </c>
    </row>
    <row r="27" spans="3:5">
      <c r="C27" t="s">
        <v>108</v>
      </c>
      <c r="D27" t="s">
        <v>108</v>
      </c>
      <c r="E27">
        <v>26122</v>
      </c>
    </row>
    <row r="28" spans="3:5">
      <c r="C28" t="s">
        <v>109</v>
      </c>
      <c r="D28" t="s">
        <v>109</v>
      </c>
      <c r="E28">
        <v>31808</v>
      </c>
    </row>
    <row r="29" spans="3:5">
      <c r="C29" t="s">
        <v>110</v>
      </c>
      <c r="D29" t="s">
        <v>110</v>
      </c>
      <c r="E29">
        <v>360402</v>
      </c>
    </row>
    <row r="30" spans="3:5">
      <c r="C30" t="s">
        <v>111</v>
      </c>
      <c r="D30" t="s">
        <v>111</v>
      </c>
      <c r="E30">
        <v>37865</v>
      </c>
    </row>
    <row r="31" spans="3:5">
      <c r="C31" t="s">
        <v>112</v>
      </c>
      <c r="D31" t="s">
        <v>112</v>
      </c>
      <c r="E31">
        <v>32648</v>
      </c>
    </row>
    <row r="32" spans="3:5">
      <c r="C32" t="s">
        <v>113</v>
      </c>
      <c r="D32" t="s">
        <v>113</v>
      </c>
      <c r="E32">
        <v>20175</v>
      </c>
    </row>
    <row r="33" spans="3:5">
      <c r="C33" t="s">
        <v>114</v>
      </c>
      <c r="D33" t="s">
        <v>114</v>
      </c>
      <c r="E33">
        <v>15722</v>
      </c>
    </row>
    <row r="34" spans="3:5">
      <c r="C34" t="s">
        <v>115</v>
      </c>
      <c r="D34" t="s">
        <v>115</v>
      </c>
      <c r="E34">
        <v>40768</v>
      </c>
    </row>
    <row r="35" spans="3:5">
      <c r="C35" t="s">
        <v>116</v>
      </c>
      <c r="D35" t="s">
        <v>116</v>
      </c>
      <c r="E35">
        <v>1822</v>
      </c>
    </row>
    <row r="36" spans="3:5">
      <c r="C36" t="s">
        <v>117</v>
      </c>
      <c r="D36" t="s">
        <v>117</v>
      </c>
      <c r="E36">
        <v>150058</v>
      </c>
    </row>
    <row r="37" spans="3:5">
      <c r="C37" t="s">
        <v>118</v>
      </c>
      <c r="D37" t="s">
        <v>118</v>
      </c>
      <c r="E37">
        <v>5144</v>
      </c>
    </row>
    <row r="38" spans="3:5">
      <c r="C38" t="s">
        <v>119</v>
      </c>
      <c r="D38" t="s">
        <v>119</v>
      </c>
      <c r="E38">
        <v>805</v>
      </c>
    </row>
    <row r="39" spans="3:5">
      <c r="C39" t="s">
        <v>120</v>
      </c>
      <c r="D39" t="s">
        <v>120</v>
      </c>
      <c r="E39">
        <v>32350</v>
      </c>
    </row>
    <row r="40" spans="3:5">
      <c r="C40" t="s">
        <v>121</v>
      </c>
      <c r="D40" t="s">
        <v>121</v>
      </c>
      <c r="E40">
        <v>18769</v>
      </c>
    </row>
    <row r="41" spans="3:5">
      <c r="C41" t="s">
        <v>122</v>
      </c>
      <c r="D41" t="s">
        <v>122</v>
      </c>
      <c r="E41">
        <v>37583</v>
      </c>
    </row>
    <row r="42" spans="3:5">
      <c r="C42" t="s">
        <v>123</v>
      </c>
      <c r="D42" t="s">
        <v>123</v>
      </c>
      <c r="E42">
        <v>20870</v>
      </c>
    </row>
    <row r="43" spans="3:5">
      <c r="C43" t="s">
        <v>124</v>
      </c>
      <c r="D43" t="s">
        <v>124</v>
      </c>
      <c r="E43">
        <v>27042</v>
      </c>
    </row>
    <row r="44" spans="3:5">
      <c r="C44" t="s">
        <v>125</v>
      </c>
      <c r="D44" t="s">
        <v>125</v>
      </c>
      <c r="E44">
        <v>4845</v>
      </c>
    </row>
    <row r="45" spans="3:5">
      <c r="C45" t="s">
        <v>126</v>
      </c>
      <c r="D45" t="s">
        <v>126</v>
      </c>
      <c r="E45">
        <v>63557</v>
      </c>
    </row>
    <row r="46" spans="3:5">
      <c r="C46" t="s">
        <v>127</v>
      </c>
      <c r="D46" t="s">
        <v>127</v>
      </c>
      <c r="E46">
        <v>41582</v>
      </c>
    </row>
    <row r="47" spans="3:5">
      <c r="C47" t="s">
        <v>128</v>
      </c>
      <c r="D47" t="s">
        <v>128</v>
      </c>
      <c r="E47">
        <v>19344</v>
      </c>
    </row>
    <row r="48" spans="3:5">
      <c r="C48" t="s">
        <v>129</v>
      </c>
      <c r="D48" t="s">
        <v>129</v>
      </c>
      <c r="E48">
        <v>20556</v>
      </c>
    </row>
    <row r="49" spans="3:5">
      <c r="C49" t="s">
        <v>130</v>
      </c>
      <c r="D49" t="s">
        <v>130</v>
      </c>
      <c r="E49">
        <v>18292</v>
      </c>
    </row>
    <row r="50" spans="3:5">
      <c r="C50" t="s">
        <v>131</v>
      </c>
      <c r="D50" t="s">
        <v>131</v>
      </c>
      <c r="E50">
        <v>2974</v>
      </c>
    </row>
    <row r="51" spans="3:5">
      <c r="C51" t="s">
        <v>132</v>
      </c>
      <c r="D51" t="s">
        <v>132</v>
      </c>
      <c r="E51">
        <v>74248</v>
      </c>
    </row>
    <row r="52" spans="3:5">
      <c r="C52" t="s">
        <v>133</v>
      </c>
      <c r="D52" t="s">
        <v>133</v>
      </c>
      <c r="E52">
        <v>35337</v>
      </c>
    </row>
    <row r="53" spans="3:5">
      <c r="C53" t="s">
        <v>134</v>
      </c>
      <c r="D53" t="s">
        <v>134</v>
      </c>
      <c r="E53">
        <v>142735</v>
      </c>
    </row>
    <row r="54" spans="3:5">
      <c r="C54" t="s">
        <v>135</v>
      </c>
      <c r="D54" t="s">
        <v>135</v>
      </c>
      <c r="E54">
        <v>7771</v>
      </c>
    </row>
    <row r="55" spans="3:5">
      <c r="C55" t="s">
        <v>136</v>
      </c>
      <c r="D55" t="s">
        <v>188</v>
      </c>
      <c r="E55">
        <v>4203</v>
      </c>
    </row>
    <row r="56" spans="3:5">
      <c r="C56" t="s">
        <v>137</v>
      </c>
      <c r="D56" t="s">
        <v>137</v>
      </c>
      <c r="E56">
        <v>6851</v>
      </c>
    </row>
    <row r="57" spans="3:5">
      <c r="C57" t="s">
        <v>138</v>
      </c>
      <c r="D57" t="s">
        <v>138</v>
      </c>
      <c r="E57">
        <v>28075</v>
      </c>
    </row>
    <row r="58" spans="3:5">
      <c r="C58" t="s">
        <v>139</v>
      </c>
      <c r="D58" t="s">
        <v>189</v>
      </c>
      <c r="E58">
        <v>15491</v>
      </c>
    </row>
    <row r="59" spans="3:5">
      <c r="C59" t="s">
        <v>140</v>
      </c>
      <c r="D59" t="s">
        <v>140</v>
      </c>
      <c r="E59">
        <v>7233</v>
      </c>
    </row>
    <row r="60" spans="3:5">
      <c r="C60" t="s">
        <v>141</v>
      </c>
      <c r="D60" t="s">
        <v>141</v>
      </c>
      <c r="E60">
        <v>17884</v>
      </c>
    </row>
    <row r="61" spans="3:5">
      <c r="C61" t="s">
        <v>142</v>
      </c>
      <c r="D61" t="s">
        <v>142</v>
      </c>
      <c r="E61">
        <v>10349</v>
      </c>
    </row>
    <row r="62" spans="3:5">
      <c r="C62" t="s">
        <v>143</v>
      </c>
      <c r="D62" t="s">
        <v>143</v>
      </c>
      <c r="E62">
        <v>6318</v>
      </c>
    </row>
    <row r="63" spans="3:5">
      <c r="C63" t="s">
        <v>144</v>
      </c>
      <c r="D63" t="s">
        <v>144</v>
      </c>
      <c r="E63">
        <v>161320</v>
      </c>
    </row>
    <row r="64" spans="3:5">
      <c r="C64" t="s">
        <v>145</v>
      </c>
      <c r="D64" t="s">
        <v>145</v>
      </c>
      <c r="E64">
        <v>4413</v>
      </c>
    </row>
    <row r="65" spans="3:12">
      <c r="C65" t="s">
        <v>147</v>
      </c>
      <c r="D65" t="s">
        <v>147</v>
      </c>
      <c r="E65">
        <v>6789</v>
      </c>
    </row>
    <row r="66" spans="3:12">
      <c r="C66" t="s">
        <v>148</v>
      </c>
      <c r="D66" t="s">
        <v>148</v>
      </c>
      <c r="E66">
        <v>84047</v>
      </c>
      <c r="K66" t="s">
        <v>190</v>
      </c>
      <c r="L66">
        <v>32368</v>
      </c>
    </row>
    <row r="67" spans="3:12">
      <c r="C67" t="s">
        <v>149</v>
      </c>
      <c r="D67" t="s">
        <v>149</v>
      </c>
      <c r="E67">
        <v>24934</v>
      </c>
    </row>
    <row r="68" spans="3:12">
      <c r="C68" t="s">
        <v>150</v>
      </c>
      <c r="D68" t="s">
        <v>150</v>
      </c>
      <c r="E68">
        <v>36033</v>
      </c>
    </row>
    <row r="69" spans="3:12">
      <c r="C69" t="s">
        <v>151</v>
      </c>
      <c r="D69" t="s">
        <v>151</v>
      </c>
      <c r="E69">
        <v>42189</v>
      </c>
    </row>
    <row r="70" spans="3:12">
      <c r="C70" t="s">
        <v>152</v>
      </c>
      <c r="D70" t="s">
        <v>152</v>
      </c>
      <c r="E70">
        <v>5261</v>
      </c>
    </row>
    <row r="71" spans="3:12">
      <c r="C71" t="s">
        <v>153</v>
      </c>
      <c r="D71" t="s">
        <v>153</v>
      </c>
      <c r="E71">
        <v>74829</v>
      </c>
    </row>
    <row r="72" spans="3:12">
      <c r="C72" t="s">
        <v>154</v>
      </c>
      <c r="D72" t="s">
        <v>154</v>
      </c>
      <c r="E72">
        <v>20802</v>
      </c>
    </row>
    <row r="73" spans="3:12">
      <c r="C73" t="s">
        <v>155</v>
      </c>
      <c r="D73" t="s">
        <v>155</v>
      </c>
      <c r="E73">
        <v>29370</v>
      </c>
    </row>
    <row r="74" spans="3:12">
      <c r="C74" t="s">
        <v>156</v>
      </c>
      <c r="D74" t="s">
        <v>156</v>
      </c>
      <c r="E74">
        <v>22239</v>
      </c>
    </row>
    <row r="75" spans="3:12">
      <c r="C75" t="s">
        <v>157</v>
      </c>
      <c r="D75" t="s">
        <v>157</v>
      </c>
      <c r="E75">
        <v>19780</v>
      </c>
    </row>
    <row r="76" spans="3:12">
      <c r="C76" t="s">
        <v>158</v>
      </c>
      <c r="D76" t="s">
        <v>158</v>
      </c>
      <c r="E76">
        <v>14565</v>
      </c>
    </row>
    <row r="77" spans="3:12">
      <c r="C77" t="s">
        <v>159</v>
      </c>
      <c r="D77" t="s">
        <v>159</v>
      </c>
      <c r="E77">
        <v>16526</v>
      </c>
    </row>
    <row r="78" spans="3:12">
      <c r="C78" t="s">
        <v>160</v>
      </c>
      <c r="D78" t="s">
        <v>160</v>
      </c>
      <c r="E78">
        <v>81937</v>
      </c>
    </row>
    <row r="79" spans="3:12">
      <c r="C79" t="s">
        <v>146</v>
      </c>
      <c r="D79" t="s">
        <v>190</v>
      </c>
      <c r="E79">
        <v>32368</v>
      </c>
    </row>
    <row r="80" spans="3:12">
      <c r="C80" t="s">
        <v>161</v>
      </c>
      <c r="D80" t="s">
        <v>161</v>
      </c>
      <c r="E80">
        <v>10129</v>
      </c>
    </row>
    <row r="81" spans="3:5">
      <c r="C81" t="s">
        <v>162</v>
      </c>
      <c r="D81" t="s">
        <v>162</v>
      </c>
      <c r="E81">
        <v>43493</v>
      </c>
    </row>
    <row r="82" spans="3:5">
      <c r="C82" t="s">
        <v>163</v>
      </c>
      <c r="D82" t="s">
        <v>191</v>
      </c>
      <c r="E82">
        <v>44808</v>
      </c>
    </row>
    <row r="83" spans="3:5">
      <c r="C83" t="s">
        <v>164</v>
      </c>
      <c r="D83" t="s">
        <v>164</v>
      </c>
      <c r="E83">
        <v>116423</v>
      </c>
    </row>
    <row r="84" spans="3:5">
      <c r="C84" t="s">
        <v>165</v>
      </c>
      <c r="D84" t="s">
        <v>165</v>
      </c>
      <c r="E84">
        <v>9392</v>
      </c>
    </row>
    <row r="85" spans="3:5">
      <c r="C85" t="s">
        <v>166</v>
      </c>
      <c r="D85" t="s">
        <v>166</v>
      </c>
      <c r="E85">
        <v>36810</v>
      </c>
    </row>
    <row r="86" spans="3:5">
      <c r="C86" t="s">
        <v>167</v>
      </c>
      <c r="D86" t="s">
        <v>167</v>
      </c>
      <c r="E86">
        <v>2985</v>
      </c>
    </row>
    <row r="87" spans="3:5">
      <c r="C87" t="s">
        <v>177</v>
      </c>
      <c r="D87" t="s">
        <v>168</v>
      </c>
      <c r="E87">
        <v>20848</v>
      </c>
    </row>
    <row r="88" spans="3:5">
      <c r="C88" t="s">
        <v>169</v>
      </c>
      <c r="D88" t="s">
        <v>169</v>
      </c>
      <c r="E88">
        <v>23381</v>
      </c>
    </row>
  </sheetData>
  <autoFilter ref="D3:E88">
    <sortState ref="D3:E88">
      <sortCondition ref="D3:D89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1"/>
  <sheetViews>
    <sheetView topLeftCell="A64" workbookViewId="0">
      <selection activeCell="H76" sqref="H76"/>
    </sheetView>
  </sheetViews>
  <sheetFormatPr defaultColWidth="8.7109375" defaultRowHeight="15"/>
  <cols>
    <col min="3" max="3" width="33.28515625" customWidth="1"/>
    <col min="4" max="4" width="21.7109375" customWidth="1"/>
  </cols>
  <sheetData>
    <row r="2" spans="3:5">
      <c r="C2" t="s">
        <v>192</v>
      </c>
      <c r="D2" t="s">
        <v>182</v>
      </c>
      <c r="E2" t="s">
        <v>193</v>
      </c>
    </row>
    <row r="3" spans="3:5">
      <c r="C3" t="s">
        <v>85</v>
      </c>
      <c r="D3" t="s">
        <v>85</v>
      </c>
      <c r="E3">
        <v>28.15</v>
      </c>
    </row>
    <row r="4" spans="3:5">
      <c r="C4" t="s">
        <v>86</v>
      </c>
      <c r="D4" t="s">
        <v>86</v>
      </c>
      <c r="E4">
        <v>47.5</v>
      </c>
    </row>
    <row r="5" spans="3:5">
      <c r="C5" t="s">
        <v>87</v>
      </c>
      <c r="D5" t="s">
        <v>87</v>
      </c>
      <c r="E5">
        <v>42.5</v>
      </c>
    </row>
    <row r="6" spans="3:5">
      <c r="C6" t="s">
        <v>88</v>
      </c>
      <c r="D6" t="s">
        <v>185</v>
      </c>
      <c r="E6">
        <v>28</v>
      </c>
    </row>
    <row r="7" spans="3:5">
      <c r="C7" t="s">
        <v>89</v>
      </c>
      <c r="D7" t="s">
        <v>89</v>
      </c>
      <c r="E7">
        <v>64.25</v>
      </c>
    </row>
    <row r="8" spans="3:5">
      <c r="C8" t="s">
        <v>90</v>
      </c>
      <c r="D8" t="s">
        <v>90</v>
      </c>
      <c r="E8">
        <v>18.899999999999999</v>
      </c>
    </row>
    <row r="9" spans="3:5">
      <c r="C9" t="s">
        <v>91</v>
      </c>
      <c r="D9" t="s">
        <v>91</v>
      </c>
      <c r="E9">
        <v>37</v>
      </c>
    </row>
    <row r="10" spans="3:5">
      <c r="C10" t="s">
        <v>92</v>
      </c>
      <c r="D10" t="s">
        <v>92</v>
      </c>
      <c r="E10">
        <v>7.95</v>
      </c>
    </row>
    <row r="11" spans="3:5">
      <c r="C11" t="s">
        <v>93</v>
      </c>
      <c r="D11" t="s">
        <v>93</v>
      </c>
      <c r="E11">
        <v>13</v>
      </c>
    </row>
    <row r="12" spans="3:5">
      <c r="C12" t="s">
        <v>94</v>
      </c>
      <c r="D12" t="s">
        <v>94</v>
      </c>
      <c r="E12">
        <v>186</v>
      </c>
    </row>
    <row r="13" spans="3:5">
      <c r="C13" t="s">
        <v>95</v>
      </c>
      <c r="D13" t="s">
        <v>95</v>
      </c>
      <c r="E13">
        <v>319.5</v>
      </c>
    </row>
    <row r="14" spans="3:5">
      <c r="C14" t="s">
        <v>96</v>
      </c>
      <c r="D14" t="s">
        <v>96</v>
      </c>
      <c r="E14">
        <v>130</v>
      </c>
    </row>
    <row r="15" spans="3:5">
      <c r="C15" t="s">
        <v>97</v>
      </c>
      <c r="D15" t="s">
        <v>97</v>
      </c>
      <c r="E15">
        <v>3</v>
      </c>
    </row>
    <row r="16" spans="3:5">
      <c r="C16" t="s">
        <v>98</v>
      </c>
      <c r="D16" t="s">
        <v>98</v>
      </c>
      <c r="E16">
        <v>14</v>
      </c>
    </row>
    <row r="17" spans="3:5">
      <c r="C17" t="s">
        <v>99</v>
      </c>
      <c r="D17" t="s">
        <v>99</v>
      </c>
      <c r="E17">
        <v>11</v>
      </c>
    </row>
    <row r="18" spans="3:5">
      <c r="C18" t="s">
        <v>100</v>
      </c>
      <c r="D18" t="s">
        <v>100</v>
      </c>
      <c r="E18">
        <v>45.5</v>
      </c>
    </row>
    <row r="19" spans="3:5">
      <c r="C19" t="s">
        <v>101</v>
      </c>
      <c r="D19" t="s">
        <v>101</v>
      </c>
      <c r="E19">
        <v>40</v>
      </c>
    </row>
    <row r="20" spans="3:5">
      <c r="C20" t="s">
        <v>102</v>
      </c>
      <c r="D20" t="s">
        <v>102</v>
      </c>
      <c r="E20">
        <v>5.5</v>
      </c>
    </row>
    <row r="21" spans="3:5">
      <c r="C21" t="s">
        <v>103</v>
      </c>
      <c r="D21" t="s">
        <v>103</v>
      </c>
      <c r="E21">
        <v>14</v>
      </c>
    </row>
    <row r="22" spans="3:5">
      <c r="C22" t="s">
        <v>104</v>
      </c>
      <c r="D22" t="s">
        <v>104</v>
      </c>
      <c r="E22">
        <v>57.5</v>
      </c>
    </row>
    <row r="23" spans="3:5">
      <c r="C23" t="s">
        <v>105</v>
      </c>
      <c r="D23" t="s">
        <v>105</v>
      </c>
      <c r="E23">
        <v>14</v>
      </c>
    </row>
    <row r="24" spans="3:5">
      <c r="C24" t="s">
        <v>106</v>
      </c>
      <c r="D24" t="s">
        <v>106</v>
      </c>
      <c r="E24">
        <v>8</v>
      </c>
    </row>
    <row r="25" spans="3:5">
      <c r="C25" t="s">
        <v>107</v>
      </c>
      <c r="D25" t="s">
        <v>187</v>
      </c>
      <c r="E25">
        <v>141</v>
      </c>
    </row>
    <row r="26" spans="3:5">
      <c r="C26" t="s">
        <v>108</v>
      </c>
      <c r="D26" t="s">
        <v>108</v>
      </c>
      <c r="E26">
        <v>33</v>
      </c>
    </row>
    <row r="27" spans="3:5">
      <c r="C27" t="s">
        <v>109</v>
      </c>
      <c r="D27" t="s">
        <v>109</v>
      </c>
      <c r="E27">
        <v>38</v>
      </c>
    </row>
    <row r="28" spans="3:5">
      <c r="C28" t="s">
        <v>110</v>
      </c>
      <c r="D28" t="s">
        <v>110</v>
      </c>
      <c r="E28">
        <v>405</v>
      </c>
    </row>
    <row r="29" spans="3:5">
      <c r="C29" t="s">
        <v>111</v>
      </c>
      <c r="D29" t="s">
        <v>111</v>
      </c>
      <c r="E29">
        <v>114</v>
      </c>
    </row>
    <row r="30" spans="3:5">
      <c r="C30" t="s">
        <v>112</v>
      </c>
      <c r="D30" t="s">
        <v>112</v>
      </c>
      <c r="E30">
        <v>50.5</v>
      </c>
    </row>
    <row r="31" spans="3:5">
      <c r="C31" t="s">
        <v>113</v>
      </c>
      <c r="D31" t="s">
        <v>113</v>
      </c>
      <c r="E31">
        <v>32</v>
      </c>
    </row>
    <row r="32" spans="3:5">
      <c r="C32" t="s">
        <v>114</v>
      </c>
      <c r="D32" t="s">
        <v>114</v>
      </c>
      <c r="E32">
        <v>61</v>
      </c>
    </row>
    <row r="33" spans="3:5">
      <c r="C33" t="s">
        <v>115</v>
      </c>
      <c r="D33" t="s">
        <v>115</v>
      </c>
      <c r="E33">
        <v>57</v>
      </c>
    </row>
    <row r="34" spans="3:5">
      <c r="C34" t="s">
        <v>116</v>
      </c>
      <c r="D34" t="s">
        <v>116</v>
      </c>
      <c r="E34">
        <v>5</v>
      </c>
    </row>
    <row r="35" spans="3:5">
      <c r="C35" t="s">
        <v>117</v>
      </c>
      <c r="D35" t="s">
        <v>117</v>
      </c>
      <c r="E35">
        <v>193.1</v>
      </c>
    </row>
    <row r="36" spans="3:5">
      <c r="C36" t="s">
        <v>118</v>
      </c>
      <c r="D36" t="s">
        <v>118</v>
      </c>
      <c r="E36">
        <v>27.5</v>
      </c>
    </row>
    <row r="37" spans="3:5">
      <c r="C37" t="s">
        <v>119</v>
      </c>
      <c r="D37" t="s">
        <v>119</v>
      </c>
      <c r="E37">
        <v>3</v>
      </c>
    </row>
    <row r="38" spans="3:5">
      <c r="C38" t="s">
        <v>120</v>
      </c>
      <c r="D38" t="s">
        <v>120</v>
      </c>
      <c r="E38">
        <v>79</v>
      </c>
    </row>
    <row r="39" spans="3:5">
      <c r="C39" t="s">
        <v>121</v>
      </c>
      <c r="D39" t="s">
        <v>121</v>
      </c>
      <c r="E39">
        <v>29</v>
      </c>
    </row>
    <row r="40" spans="3:5">
      <c r="C40" t="s">
        <v>122</v>
      </c>
      <c r="D40" t="s">
        <v>122</v>
      </c>
      <c r="E40">
        <v>108</v>
      </c>
    </row>
    <row r="41" spans="3:5">
      <c r="C41" t="s">
        <v>123</v>
      </c>
      <c r="D41" t="s">
        <v>123</v>
      </c>
      <c r="E41">
        <v>40.380000000000003</v>
      </c>
    </row>
    <row r="42" spans="3:5">
      <c r="C42" t="s">
        <v>124</v>
      </c>
      <c r="D42" t="s">
        <v>124</v>
      </c>
      <c r="E42">
        <v>4</v>
      </c>
    </row>
    <row r="43" spans="3:5">
      <c r="C43" t="s">
        <v>125</v>
      </c>
      <c r="D43" t="s">
        <v>125</v>
      </c>
      <c r="E43">
        <v>38</v>
      </c>
    </row>
    <row r="44" spans="3:5">
      <c r="C44" t="s">
        <v>126</v>
      </c>
      <c r="D44" t="s">
        <v>126</v>
      </c>
      <c r="E44">
        <v>72</v>
      </c>
    </row>
    <row r="45" spans="3:5">
      <c r="C45" t="s">
        <v>127</v>
      </c>
      <c r="D45" t="s">
        <v>127</v>
      </c>
      <c r="E45">
        <v>59.5</v>
      </c>
    </row>
    <row r="46" spans="3:5">
      <c r="C46" t="s">
        <v>128</v>
      </c>
      <c r="D46" t="s">
        <v>128</v>
      </c>
      <c r="E46">
        <v>41.5</v>
      </c>
    </row>
    <row r="47" spans="3:5">
      <c r="C47" t="s">
        <v>129</v>
      </c>
      <c r="D47" t="s">
        <v>129</v>
      </c>
      <c r="E47">
        <v>33</v>
      </c>
    </row>
    <row r="48" spans="3:5">
      <c r="C48" t="s">
        <v>130</v>
      </c>
      <c r="D48" t="s">
        <v>130</v>
      </c>
      <c r="E48">
        <v>4</v>
      </c>
    </row>
    <row r="49" spans="3:5">
      <c r="C49" t="s">
        <v>131</v>
      </c>
      <c r="D49" t="s">
        <v>131</v>
      </c>
      <c r="E49">
        <v>2</v>
      </c>
    </row>
    <row r="50" spans="3:5">
      <c r="C50" t="s">
        <v>132</v>
      </c>
      <c r="D50" t="s">
        <v>132</v>
      </c>
      <c r="E50">
        <v>114.15</v>
      </c>
    </row>
    <row r="51" spans="3:5">
      <c r="C51" t="s">
        <v>133</v>
      </c>
      <c r="D51" t="s">
        <v>133</v>
      </c>
      <c r="E51">
        <v>30</v>
      </c>
    </row>
    <row r="52" spans="3:5">
      <c r="C52" t="s">
        <v>134</v>
      </c>
      <c r="D52" t="s">
        <v>134</v>
      </c>
      <c r="E52">
        <v>83</v>
      </c>
    </row>
    <row r="53" spans="3:5">
      <c r="C53" t="s">
        <v>135</v>
      </c>
      <c r="D53" t="s">
        <v>135</v>
      </c>
      <c r="E53">
        <v>6</v>
      </c>
    </row>
    <row r="54" spans="3:5">
      <c r="C54" t="s">
        <v>136</v>
      </c>
      <c r="D54" t="s">
        <v>188</v>
      </c>
      <c r="E54">
        <v>0</v>
      </c>
    </row>
    <row r="55" spans="3:5">
      <c r="C55" t="s">
        <v>137</v>
      </c>
      <c r="D55" t="s">
        <v>137</v>
      </c>
      <c r="E55">
        <v>12</v>
      </c>
    </row>
    <row r="56" spans="3:5">
      <c r="C56" t="s">
        <v>138</v>
      </c>
      <c r="D56" t="s">
        <v>138</v>
      </c>
      <c r="E56">
        <v>61.75</v>
      </c>
    </row>
    <row r="57" spans="3:5">
      <c r="C57" t="s">
        <v>139</v>
      </c>
      <c r="D57" t="s">
        <v>189</v>
      </c>
      <c r="E57">
        <v>50.5</v>
      </c>
    </row>
    <row r="58" spans="3:5">
      <c r="C58" t="s">
        <v>140</v>
      </c>
      <c r="D58" t="s">
        <v>140</v>
      </c>
      <c r="E58">
        <v>15</v>
      </c>
    </row>
    <row r="59" spans="3:5">
      <c r="C59" t="s">
        <v>141</v>
      </c>
      <c r="D59" t="s">
        <v>141</v>
      </c>
      <c r="E59">
        <v>6</v>
      </c>
    </row>
    <row r="60" spans="3:5">
      <c r="C60" t="s">
        <v>142</v>
      </c>
      <c r="D60" t="s">
        <v>142</v>
      </c>
      <c r="E60">
        <v>84</v>
      </c>
    </row>
    <row r="61" spans="3:5">
      <c r="C61" t="s">
        <v>143</v>
      </c>
      <c r="D61" t="s">
        <v>194</v>
      </c>
      <c r="E61">
        <v>8</v>
      </c>
    </row>
    <row r="62" spans="3:5">
      <c r="C62" t="s">
        <v>144</v>
      </c>
      <c r="D62" t="s">
        <v>144</v>
      </c>
      <c r="E62">
        <v>224</v>
      </c>
    </row>
    <row r="63" spans="3:5">
      <c r="C63" t="s">
        <v>145</v>
      </c>
      <c r="D63" t="s">
        <v>145</v>
      </c>
      <c r="E63">
        <v>22</v>
      </c>
    </row>
    <row r="64" spans="3:5">
      <c r="C64" t="s">
        <v>147</v>
      </c>
      <c r="D64" t="s">
        <v>147</v>
      </c>
      <c r="E64">
        <v>12.5</v>
      </c>
    </row>
    <row r="65" spans="3:5">
      <c r="C65" t="s">
        <v>148</v>
      </c>
      <c r="D65" t="s">
        <v>148</v>
      </c>
      <c r="E65">
        <v>167</v>
      </c>
    </row>
    <row r="66" spans="3:5">
      <c r="C66" t="s">
        <v>149</v>
      </c>
      <c r="D66" t="s">
        <v>149</v>
      </c>
      <c r="E66">
        <v>151</v>
      </c>
    </row>
    <row r="67" spans="3:5">
      <c r="C67" t="s">
        <v>150</v>
      </c>
      <c r="D67" t="s">
        <v>150</v>
      </c>
      <c r="E67">
        <v>109</v>
      </c>
    </row>
    <row r="68" spans="3:5">
      <c r="C68" t="s">
        <v>151</v>
      </c>
      <c r="D68" t="s">
        <v>151</v>
      </c>
      <c r="E68">
        <v>33.17</v>
      </c>
    </row>
    <row r="69" spans="3:5">
      <c r="C69" t="s">
        <v>152</v>
      </c>
      <c r="D69" t="s">
        <v>152</v>
      </c>
      <c r="E69">
        <v>23</v>
      </c>
    </row>
    <row r="70" spans="3:5">
      <c r="C70" t="s">
        <v>153</v>
      </c>
      <c r="D70" t="s">
        <v>153</v>
      </c>
      <c r="E70">
        <v>279</v>
      </c>
    </row>
    <row r="71" spans="3:5">
      <c r="C71" t="s">
        <v>154</v>
      </c>
      <c r="D71" t="s">
        <v>154</v>
      </c>
      <c r="E71">
        <v>23</v>
      </c>
    </row>
    <row r="72" spans="3:5">
      <c r="C72" t="s">
        <v>155</v>
      </c>
      <c r="D72" t="s">
        <v>155</v>
      </c>
      <c r="E72">
        <v>54</v>
      </c>
    </row>
    <row r="73" spans="3:5">
      <c r="C73" t="s">
        <v>156</v>
      </c>
      <c r="D73" t="s">
        <v>156</v>
      </c>
      <c r="E73">
        <v>27.75</v>
      </c>
    </row>
    <row r="74" spans="3:5">
      <c r="C74" t="s">
        <v>157</v>
      </c>
      <c r="D74" t="s">
        <v>157</v>
      </c>
      <c r="E74">
        <v>27</v>
      </c>
    </row>
    <row r="75" spans="3:5">
      <c r="C75" t="s">
        <v>158</v>
      </c>
      <c r="D75" t="s">
        <v>158</v>
      </c>
      <c r="E75">
        <v>11</v>
      </c>
    </row>
    <row r="76" spans="3:5">
      <c r="C76" t="s">
        <v>159</v>
      </c>
      <c r="D76" t="s">
        <v>159</v>
      </c>
      <c r="E76">
        <v>29.5</v>
      </c>
    </row>
    <row r="77" spans="3:5">
      <c r="C77" t="s">
        <v>160</v>
      </c>
      <c r="D77" t="s">
        <v>160</v>
      </c>
      <c r="E77">
        <v>55.3</v>
      </c>
    </row>
    <row r="78" spans="3:5">
      <c r="C78" t="s">
        <v>146</v>
      </c>
      <c r="D78" t="s">
        <v>160</v>
      </c>
      <c r="E78">
        <v>57.3</v>
      </c>
    </row>
    <row r="79" spans="3:5">
      <c r="C79" t="s">
        <v>161</v>
      </c>
      <c r="D79" t="s">
        <v>146</v>
      </c>
      <c r="E79">
        <v>27</v>
      </c>
    </row>
    <row r="80" spans="3:5">
      <c r="C80" t="s">
        <v>162</v>
      </c>
      <c r="D80" t="s">
        <v>161</v>
      </c>
      <c r="E80">
        <v>44.5</v>
      </c>
    </row>
    <row r="81" spans="3:5">
      <c r="C81" t="s">
        <v>163</v>
      </c>
      <c r="D81" t="s">
        <v>162</v>
      </c>
      <c r="E81">
        <v>26</v>
      </c>
    </row>
    <row r="82" spans="3:5">
      <c r="C82" t="s">
        <v>164</v>
      </c>
      <c r="D82" t="s">
        <v>191</v>
      </c>
      <c r="E82">
        <v>70</v>
      </c>
    </row>
    <row r="83" spans="3:5">
      <c r="C83" t="s">
        <v>165</v>
      </c>
      <c r="D83" t="s">
        <v>191</v>
      </c>
      <c r="E83">
        <v>70</v>
      </c>
    </row>
    <row r="84" spans="3:5">
      <c r="C84" t="s">
        <v>166</v>
      </c>
      <c r="D84" t="s">
        <v>164</v>
      </c>
      <c r="E84">
        <v>212</v>
      </c>
    </row>
    <row r="85" spans="3:5">
      <c r="C85" t="s">
        <v>167</v>
      </c>
      <c r="D85" t="s">
        <v>164</v>
      </c>
      <c r="E85">
        <v>212</v>
      </c>
    </row>
    <row r="86" spans="3:5">
      <c r="C86" t="s">
        <v>177</v>
      </c>
      <c r="D86" t="s">
        <v>165</v>
      </c>
      <c r="E86">
        <v>35</v>
      </c>
    </row>
    <row r="87" spans="3:5">
      <c r="C87" t="s">
        <v>169</v>
      </c>
      <c r="D87" t="s">
        <v>166</v>
      </c>
      <c r="E87">
        <v>20</v>
      </c>
    </row>
    <row r="88" spans="3:5">
      <c r="D88" t="s">
        <v>167</v>
      </c>
      <c r="E88">
        <v>8</v>
      </c>
    </row>
    <row r="89" spans="3:5">
      <c r="D89" t="s">
        <v>168</v>
      </c>
      <c r="E89">
        <v>24</v>
      </c>
    </row>
    <row r="90" spans="3:5">
      <c r="D90" t="s">
        <v>168</v>
      </c>
      <c r="E90">
        <v>24</v>
      </c>
    </row>
    <row r="91" spans="3:5">
      <c r="D91" t="s">
        <v>169</v>
      </c>
      <c r="E91">
        <v>17.25</v>
      </c>
    </row>
  </sheetData>
  <autoFilter ref="D2:E91">
    <sortState ref="D2:E91">
      <sortCondition ref="D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5"/>
  <sheetViews>
    <sheetView topLeftCell="A23" workbookViewId="0">
      <selection activeCell="D3" sqref="D3:D45"/>
    </sheetView>
  </sheetViews>
  <sheetFormatPr defaultRowHeight="15"/>
  <cols>
    <col min="2" max="2" width="10.5703125" customWidth="1"/>
    <col min="3" max="3" width="10.7109375" customWidth="1"/>
  </cols>
  <sheetData>
    <row r="3" spans="2:4" ht="20.25">
      <c r="B3" s="27">
        <v>2366</v>
      </c>
      <c r="C3" s="27">
        <v>219</v>
      </c>
      <c r="D3" s="56">
        <f>SUM(B3:C3)</f>
        <v>2585</v>
      </c>
    </row>
    <row r="4" spans="2:4" ht="20.25">
      <c r="B4" s="27">
        <v>3540</v>
      </c>
      <c r="C4" s="27">
        <v>624</v>
      </c>
      <c r="D4" s="56">
        <f t="shared" ref="D4:D45" si="0">SUM(B4:C4)</f>
        <v>4164</v>
      </c>
    </row>
    <row r="5" spans="2:4" ht="20.25">
      <c r="B5" s="27">
        <v>4385</v>
      </c>
      <c r="C5" s="27">
        <v>302</v>
      </c>
      <c r="D5" s="56">
        <f t="shared" si="0"/>
        <v>4687</v>
      </c>
    </row>
    <row r="6" spans="2:4" ht="20.25">
      <c r="B6" s="27">
        <v>979</v>
      </c>
      <c r="C6" s="27">
        <v>227</v>
      </c>
      <c r="D6" s="56">
        <f t="shared" si="0"/>
        <v>1206</v>
      </c>
    </row>
    <row r="7" spans="2:4" ht="20.25">
      <c r="B7" s="27">
        <v>2070</v>
      </c>
      <c r="C7" s="27">
        <v>285</v>
      </c>
      <c r="D7" s="56">
        <f t="shared" si="0"/>
        <v>2355</v>
      </c>
    </row>
    <row r="8" spans="2:4" ht="20.25">
      <c r="B8" s="27">
        <v>2599</v>
      </c>
      <c r="C8" s="27">
        <v>199</v>
      </c>
      <c r="D8" s="56">
        <f t="shared" si="0"/>
        <v>2798</v>
      </c>
    </row>
    <row r="9" spans="2:4" ht="20.25">
      <c r="B9" s="27">
        <v>1315</v>
      </c>
      <c r="C9" s="27">
        <v>48</v>
      </c>
      <c r="D9" s="56">
        <f t="shared" si="0"/>
        <v>1363</v>
      </c>
    </row>
    <row r="10" spans="2:4" ht="20.25">
      <c r="B10" s="27">
        <v>1788</v>
      </c>
      <c r="C10" s="27">
        <v>92</v>
      </c>
      <c r="D10" s="56">
        <f t="shared" si="0"/>
        <v>1880</v>
      </c>
    </row>
    <row r="11" spans="2:4" ht="20.25">
      <c r="B11" s="27">
        <v>1068</v>
      </c>
      <c r="C11" s="27">
        <v>132</v>
      </c>
      <c r="D11" s="56">
        <f t="shared" si="0"/>
        <v>1200</v>
      </c>
    </row>
    <row r="12" spans="2:4" ht="20.25">
      <c r="B12" s="27">
        <v>11752</v>
      </c>
      <c r="C12" s="27">
        <v>661</v>
      </c>
      <c r="D12" s="56">
        <f t="shared" si="0"/>
        <v>12413</v>
      </c>
    </row>
    <row r="13" spans="2:4" ht="20.25">
      <c r="B13" s="27">
        <v>909</v>
      </c>
      <c r="C13" s="27">
        <v>21</v>
      </c>
      <c r="D13" s="56">
        <f t="shared" si="0"/>
        <v>930</v>
      </c>
    </row>
    <row r="14" spans="2:4" ht="20.25">
      <c r="B14" s="27">
        <v>1644</v>
      </c>
      <c r="C14" s="27">
        <v>174</v>
      </c>
      <c r="D14" s="56">
        <f t="shared" si="0"/>
        <v>1818</v>
      </c>
    </row>
    <row r="15" spans="2:4" ht="20.25">
      <c r="B15" s="27">
        <v>1371</v>
      </c>
      <c r="C15" s="27">
        <v>158</v>
      </c>
      <c r="D15" s="56">
        <f t="shared" si="0"/>
        <v>1529</v>
      </c>
    </row>
    <row r="16" spans="2:4" ht="20.25">
      <c r="B16" s="27">
        <v>1821</v>
      </c>
      <c r="C16" s="27">
        <v>538</v>
      </c>
      <c r="D16" s="56">
        <f t="shared" si="0"/>
        <v>2359</v>
      </c>
    </row>
    <row r="17" spans="2:4" ht="20.25">
      <c r="B17" s="27">
        <v>1935</v>
      </c>
      <c r="C17" s="27">
        <v>26</v>
      </c>
      <c r="D17" s="56">
        <f t="shared" si="0"/>
        <v>1961</v>
      </c>
    </row>
    <row r="18" spans="2:4" ht="20.25">
      <c r="B18" s="27">
        <v>2109</v>
      </c>
      <c r="C18" s="27">
        <v>249</v>
      </c>
      <c r="D18" s="56">
        <f t="shared" si="0"/>
        <v>2358</v>
      </c>
    </row>
    <row r="19" spans="2:4" ht="20.25">
      <c r="B19" s="27">
        <v>1397</v>
      </c>
      <c r="C19" s="27">
        <v>198</v>
      </c>
      <c r="D19" s="56">
        <f t="shared" si="0"/>
        <v>1595</v>
      </c>
    </row>
    <row r="20" spans="2:4" ht="20.25">
      <c r="B20" s="27">
        <v>1285</v>
      </c>
      <c r="C20" s="27">
        <v>194</v>
      </c>
      <c r="D20" s="56">
        <f t="shared" si="0"/>
        <v>1479</v>
      </c>
    </row>
    <row r="21" spans="2:4" ht="20.25">
      <c r="B21" s="27">
        <v>1528</v>
      </c>
      <c r="C21" s="27">
        <v>448</v>
      </c>
      <c r="D21" s="56">
        <f t="shared" si="0"/>
        <v>1976</v>
      </c>
    </row>
    <row r="22" spans="2:4" ht="20.25">
      <c r="B22" s="27">
        <v>2249</v>
      </c>
      <c r="C22" s="27">
        <v>179</v>
      </c>
      <c r="D22" s="56">
        <f t="shared" si="0"/>
        <v>2428</v>
      </c>
    </row>
    <row r="23" spans="2:4" ht="20.25">
      <c r="B23" s="27">
        <v>640</v>
      </c>
      <c r="C23" s="27">
        <v>267</v>
      </c>
      <c r="D23" s="56">
        <f t="shared" si="0"/>
        <v>907</v>
      </c>
    </row>
    <row r="24" spans="2:4" ht="20.25">
      <c r="B24" s="27">
        <v>259</v>
      </c>
      <c r="C24" s="27">
        <v>147</v>
      </c>
      <c r="D24" s="56">
        <f t="shared" si="0"/>
        <v>406</v>
      </c>
    </row>
    <row r="25" spans="2:4" ht="20.25">
      <c r="B25" s="27">
        <v>702</v>
      </c>
      <c r="C25" s="27">
        <v>188</v>
      </c>
      <c r="D25" s="56">
        <f t="shared" si="0"/>
        <v>890</v>
      </c>
    </row>
    <row r="26" spans="2:4" ht="20.25">
      <c r="B26" s="27">
        <v>1142</v>
      </c>
      <c r="C26" s="27">
        <v>460</v>
      </c>
      <c r="D26" s="56">
        <f t="shared" si="0"/>
        <v>1602</v>
      </c>
    </row>
    <row r="27" spans="2:4" ht="20.25">
      <c r="B27" s="27">
        <v>10287</v>
      </c>
      <c r="C27" s="27">
        <v>562</v>
      </c>
      <c r="D27" s="56">
        <f t="shared" si="0"/>
        <v>10849</v>
      </c>
    </row>
    <row r="28" spans="2:4" ht="20.25">
      <c r="B28" s="27">
        <v>2301</v>
      </c>
      <c r="C28" s="27">
        <v>121</v>
      </c>
      <c r="D28" s="56">
        <f t="shared" si="0"/>
        <v>2422</v>
      </c>
    </row>
    <row r="29" spans="2:4" ht="20.25">
      <c r="B29" s="27">
        <v>2447</v>
      </c>
      <c r="C29" s="27">
        <v>263</v>
      </c>
      <c r="D29" s="56">
        <f t="shared" si="0"/>
        <v>2710</v>
      </c>
    </row>
    <row r="30" spans="2:4" ht="20.25">
      <c r="B30" s="27">
        <v>2274</v>
      </c>
      <c r="C30" s="27">
        <v>31</v>
      </c>
      <c r="D30" s="56">
        <f t="shared" si="0"/>
        <v>2305</v>
      </c>
    </row>
    <row r="31" spans="2:4" ht="20.25">
      <c r="B31" s="27">
        <v>3907</v>
      </c>
      <c r="C31" s="27">
        <v>335</v>
      </c>
      <c r="D31" s="56">
        <f t="shared" si="0"/>
        <v>4242</v>
      </c>
    </row>
    <row r="32" spans="2:4" ht="20.25">
      <c r="B32" s="27">
        <v>1655</v>
      </c>
      <c r="C32" s="27">
        <v>175</v>
      </c>
      <c r="D32" s="56">
        <f t="shared" si="0"/>
        <v>1830</v>
      </c>
    </row>
    <row r="33" spans="2:4" ht="20.25">
      <c r="B33" s="27">
        <v>292</v>
      </c>
      <c r="C33" s="27">
        <v>5</v>
      </c>
      <c r="D33" s="56">
        <f t="shared" si="0"/>
        <v>297</v>
      </c>
    </row>
    <row r="34" spans="2:4" ht="20.25">
      <c r="B34" s="27">
        <v>1317</v>
      </c>
      <c r="C34" s="27">
        <v>488</v>
      </c>
      <c r="D34" s="56">
        <f t="shared" si="0"/>
        <v>1805</v>
      </c>
    </row>
    <row r="35" spans="2:4" ht="20.25">
      <c r="B35" s="27">
        <v>1572</v>
      </c>
      <c r="C35" s="27">
        <v>0</v>
      </c>
      <c r="D35" s="56">
        <f t="shared" si="0"/>
        <v>1572</v>
      </c>
    </row>
    <row r="36" spans="2:4" ht="20.25">
      <c r="B36" s="27">
        <v>595</v>
      </c>
      <c r="C36" s="27">
        <v>199</v>
      </c>
      <c r="D36" s="56">
        <f t="shared" si="0"/>
        <v>794</v>
      </c>
    </row>
    <row r="37" spans="2:4" ht="20.25">
      <c r="B37" s="27">
        <v>2666</v>
      </c>
      <c r="C37" s="27">
        <v>118</v>
      </c>
      <c r="D37" s="56">
        <f t="shared" si="0"/>
        <v>2784</v>
      </c>
    </row>
    <row r="38" spans="2:4" ht="20.25">
      <c r="B38" s="27">
        <v>87</v>
      </c>
      <c r="C38" s="55">
        <v>3</v>
      </c>
      <c r="D38" s="56">
        <f t="shared" si="0"/>
        <v>90</v>
      </c>
    </row>
    <row r="39" spans="2:4" ht="20.25">
      <c r="B39" s="27">
        <v>2200</v>
      </c>
      <c r="C39" s="27">
        <v>245</v>
      </c>
      <c r="D39" s="56">
        <f t="shared" si="0"/>
        <v>2445</v>
      </c>
    </row>
    <row r="40" spans="2:4" ht="20.25">
      <c r="B40" s="27">
        <v>317</v>
      </c>
      <c r="C40" s="27">
        <v>254</v>
      </c>
      <c r="D40" s="56">
        <f t="shared" si="0"/>
        <v>571</v>
      </c>
    </row>
    <row r="41" spans="2:4" ht="20.25">
      <c r="B41" s="27">
        <v>2158</v>
      </c>
      <c r="C41" s="27">
        <v>218</v>
      </c>
      <c r="D41" s="56">
        <f t="shared" si="0"/>
        <v>2376</v>
      </c>
    </row>
    <row r="42" spans="2:4" ht="20.25">
      <c r="B42" s="27">
        <v>347</v>
      </c>
      <c r="C42" s="27">
        <v>275</v>
      </c>
      <c r="D42" s="56">
        <f t="shared" si="0"/>
        <v>622</v>
      </c>
    </row>
    <row r="43" spans="2:4" ht="20.25">
      <c r="B43" s="27">
        <v>1030</v>
      </c>
      <c r="C43" s="27">
        <v>58</v>
      </c>
      <c r="D43" s="56">
        <f t="shared" si="0"/>
        <v>1088</v>
      </c>
    </row>
    <row r="44" spans="2:4" ht="20.25">
      <c r="B44" s="27">
        <v>2001</v>
      </c>
      <c r="C44" s="27">
        <v>306</v>
      </c>
      <c r="D44" s="56">
        <f t="shared" si="0"/>
        <v>2307</v>
      </c>
    </row>
    <row r="45" spans="2:4" ht="20.25">
      <c r="B45" s="27">
        <v>1305</v>
      </c>
      <c r="C45" s="27">
        <v>188</v>
      </c>
      <c r="D45" s="56">
        <f t="shared" si="0"/>
        <v>1493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0"/>
  <sheetViews>
    <sheetView workbookViewId="0">
      <selection activeCell="B4" sqref="B4"/>
    </sheetView>
  </sheetViews>
  <sheetFormatPr defaultColWidth="9" defaultRowHeight="15"/>
  <cols>
    <col min="2" max="2" width="31.7109375" customWidth="1"/>
    <col min="3" max="3" width="9.5703125" customWidth="1"/>
    <col min="6" max="6" width="9.42578125" customWidth="1"/>
    <col min="7" max="7" width="6.42578125" customWidth="1"/>
    <col min="9" max="9" width="6.5703125" customWidth="1"/>
    <col min="13" max="13" width="6.5703125" customWidth="1"/>
    <col min="15" max="15" width="6.7109375" customWidth="1"/>
    <col min="26" max="26" width="8.5703125" customWidth="1"/>
    <col min="27" max="27" width="8.7109375" hidden="1" customWidth="1"/>
  </cols>
  <sheetData>
    <row r="2" spans="1:35">
      <c r="B2" t="s">
        <v>78</v>
      </c>
    </row>
    <row r="3" spans="1:35" s="5" customFormat="1" ht="30">
      <c r="F3" s="5" t="s">
        <v>0</v>
      </c>
      <c r="H3" s="5" t="s">
        <v>1</v>
      </c>
      <c r="L3" s="5" t="s">
        <v>2</v>
      </c>
      <c r="N3" s="5" t="s">
        <v>3</v>
      </c>
      <c r="R3" s="5" t="s">
        <v>4</v>
      </c>
      <c r="T3" s="5" t="s">
        <v>5</v>
      </c>
      <c r="V3" s="5" t="s">
        <v>6</v>
      </c>
      <c r="Z3" s="5" t="s">
        <v>7</v>
      </c>
      <c r="AD3" s="5" t="s">
        <v>8</v>
      </c>
    </row>
    <row r="4" spans="1:35" s="6" customFormat="1" ht="246" customHeight="1"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14</v>
      </c>
      <c r="J4" s="6" t="s">
        <v>16</v>
      </c>
      <c r="K4" s="6" t="s">
        <v>17</v>
      </c>
      <c r="L4" s="6" t="s">
        <v>18</v>
      </c>
      <c r="M4" s="6" t="s">
        <v>14</v>
      </c>
      <c r="N4" s="6" t="s">
        <v>19</v>
      </c>
      <c r="O4" s="6" t="s">
        <v>14</v>
      </c>
      <c r="P4" s="6" t="s">
        <v>20</v>
      </c>
      <c r="Q4" s="6" t="s">
        <v>21</v>
      </c>
      <c r="R4" s="6" t="s">
        <v>22</v>
      </c>
      <c r="S4" s="6" t="s">
        <v>14</v>
      </c>
      <c r="T4" s="6" t="s">
        <v>23</v>
      </c>
      <c r="U4" s="6" t="s">
        <v>14</v>
      </c>
      <c r="V4" s="6" t="s">
        <v>24</v>
      </c>
      <c r="W4" s="6" t="s">
        <v>14</v>
      </c>
      <c r="X4" s="6" t="s">
        <v>25</v>
      </c>
      <c r="Y4" s="6" t="s">
        <v>26</v>
      </c>
      <c r="Z4" s="6" t="s">
        <v>27</v>
      </c>
      <c r="AB4" s="6" t="s">
        <v>14</v>
      </c>
      <c r="AC4" s="6" t="s">
        <v>28</v>
      </c>
      <c r="AD4" s="6" t="s">
        <v>29</v>
      </c>
      <c r="AE4" s="6" t="s">
        <v>14</v>
      </c>
      <c r="AF4" s="6" t="s">
        <v>30</v>
      </c>
      <c r="AG4" s="6" t="s">
        <v>79</v>
      </c>
      <c r="AH4" s="6" t="s">
        <v>31</v>
      </c>
      <c r="AI4" s="6" t="s">
        <v>80</v>
      </c>
    </row>
    <row r="5" spans="1:35">
      <c r="A5" t="s">
        <v>81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N5">
        <v>13</v>
      </c>
      <c r="O5">
        <v>14</v>
      </c>
      <c r="P5">
        <v>15</v>
      </c>
      <c r="Q5">
        <v>16</v>
      </c>
      <c r="R5">
        <v>17</v>
      </c>
      <c r="S5">
        <v>18</v>
      </c>
      <c r="T5">
        <v>19</v>
      </c>
      <c r="U5">
        <v>20</v>
      </c>
      <c r="V5">
        <v>21</v>
      </c>
      <c r="W5">
        <v>22</v>
      </c>
      <c r="X5">
        <v>23</v>
      </c>
      <c r="Y5">
        <v>24</v>
      </c>
      <c r="Z5">
        <v>24</v>
      </c>
      <c r="AA5">
        <v>26</v>
      </c>
      <c r="AB5">
        <v>25</v>
      </c>
      <c r="AC5">
        <v>26</v>
      </c>
      <c r="AD5">
        <v>27</v>
      </c>
      <c r="AE5">
        <v>28</v>
      </c>
      <c r="AF5">
        <v>29</v>
      </c>
      <c r="AG5">
        <v>30</v>
      </c>
      <c r="AH5">
        <v>31</v>
      </c>
      <c r="AI5">
        <v>32</v>
      </c>
    </row>
    <row r="6" spans="1:35" s="7" customFormat="1" ht="41.65" customHeight="1">
      <c r="A6" s="7">
        <v>36</v>
      </c>
      <c r="B6" s="8" t="s">
        <v>73</v>
      </c>
      <c r="C6" s="9">
        <v>135198</v>
      </c>
      <c r="D6" s="9">
        <v>10574</v>
      </c>
      <c r="E6" s="9">
        <v>482</v>
      </c>
      <c r="F6" s="10">
        <v>7.82112161422506E-2</v>
      </c>
      <c r="G6" s="9">
        <v>13</v>
      </c>
      <c r="H6" s="11">
        <v>3.56514149617598E-3</v>
      </c>
      <c r="I6" s="9">
        <v>8</v>
      </c>
      <c r="J6" s="9">
        <v>2088</v>
      </c>
      <c r="K6" s="9">
        <v>352</v>
      </c>
      <c r="L6" s="10">
        <v>0.19746548136939701</v>
      </c>
      <c r="M6" s="9">
        <v>8</v>
      </c>
      <c r="N6" s="10">
        <v>3.3289199924342698E-2</v>
      </c>
      <c r="O6" s="9">
        <v>17</v>
      </c>
      <c r="P6" s="9">
        <v>1428</v>
      </c>
      <c r="Q6" s="9">
        <v>96</v>
      </c>
      <c r="R6" s="10">
        <v>1.05622864243554E-2</v>
      </c>
      <c r="S6" s="9">
        <v>12</v>
      </c>
      <c r="T6" s="11">
        <v>7.1006967558691705E-4</v>
      </c>
      <c r="U6" s="9">
        <v>21</v>
      </c>
      <c r="V6" s="9">
        <v>0.68390804597701105</v>
      </c>
      <c r="W6" s="9">
        <v>32</v>
      </c>
      <c r="X6" s="9">
        <v>0</v>
      </c>
      <c r="Y6" s="9">
        <v>0</v>
      </c>
      <c r="Z6" s="9">
        <v>0</v>
      </c>
      <c r="AA6" s="9">
        <v>1</v>
      </c>
      <c r="AB6" s="9">
        <v>0</v>
      </c>
      <c r="AC6" s="9">
        <v>0</v>
      </c>
      <c r="AD6" s="9">
        <v>0</v>
      </c>
      <c r="AE6" s="9">
        <v>1</v>
      </c>
      <c r="AF6" s="9">
        <v>112</v>
      </c>
      <c r="AG6" s="9">
        <v>37</v>
      </c>
      <c r="AH6" s="9" t="s">
        <v>82</v>
      </c>
      <c r="AI6" s="9">
        <v>36</v>
      </c>
    </row>
    <row r="7" spans="1:35" s="7" customFormat="1" ht="41.65" customHeight="1">
      <c r="A7" s="7">
        <v>38</v>
      </c>
      <c r="B7" s="8" t="s">
        <v>72</v>
      </c>
      <c r="C7" s="9">
        <v>135198</v>
      </c>
      <c r="D7" s="9">
        <v>10574</v>
      </c>
      <c r="E7" s="9">
        <v>482</v>
      </c>
      <c r="F7" s="10">
        <v>7.82112161422506E-2</v>
      </c>
      <c r="G7" s="9">
        <v>13</v>
      </c>
      <c r="H7" s="11">
        <v>3.56514149617598E-3</v>
      </c>
      <c r="I7" s="9">
        <v>8</v>
      </c>
      <c r="J7" s="9">
        <v>1776</v>
      </c>
      <c r="K7" s="9">
        <v>73</v>
      </c>
      <c r="L7" s="10">
        <v>0.16795914507282</v>
      </c>
      <c r="M7" s="9">
        <v>6</v>
      </c>
      <c r="N7" s="10">
        <v>6.9037261206733496E-3</v>
      </c>
      <c r="O7" s="9">
        <v>3</v>
      </c>
      <c r="P7" s="9">
        <v>1463</v>
      </c>
      <c r="Q7" s="9">
        <v>65</v>
      </c>
      <c r="R7" s="10">
        <v>1.0821165993579801E-2</v>
      </c>
      <c r="S7" s="9">
        <v>13</v>
      </c>
      <c r="T7" s="11">
        <v>4.80776342845308E-4</v>
      </c>
      <c r="U7" s="9">
        <v>12</v>
      </c>
      <c r="V7" s="9">
        <v>0.82376126126126104</v>
      </c>
      <c r="W7" s="9">
        <v>41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2</v>
      </c>
      <c r="AD7" s="9">
        <v>1E-3</v>
      </c>
      <c r="AE7" s="9">
        <v>13</v>
      </c>
      <c r="AF7" s="9">
        <v>109</v>
      </c>
      <c r="AG7" s="9">
        <v>29</v>
      </c>
      <c r="AH7" s="9">
        <v>-9</v>
      </c>
      <c r="AI7" s="9">
        <v>38</v>
      </c>
    </row>
    <row r="8" spans="1:35" s="7" customFormat="1" ht="41.65" customHeight="1">
      <c r="A8" s="7">
        <v>40</v>
      </c>
      <c r="B8" s="8" t="s">
        <v>71</v>
      </c>
      <c r="C8" s="9">
        <v>135198</v>
      </c>
      <c r="D8" s="9">
        <v>10574</v>
      </c>
      <c r="E8" s="9">
        <v>482</v>
      </c>
      <c r="F8" s="10">
        <v>7.82112161422506E-2</v>
      </c>
      <c r="G8" s="9">
        <v>13</v>
      </c>
      <c r="H8" s="11">
        <v>3.56514149617598E-3</v>
      </c>
      <c r="I8" s="9">
        <v>8</v>
      </c>
      <c r="J8" s="9">
        <v>10231</v>
      </c>
      <c r="K8" s="9">
        <v>449</v>
      </c>
      <c r="L8" s="10">
        <v>0.96756194439190502</v>
      </c>
      <c r="M8" s="9">
        <v>42</v>
      </c>
      <c r="N8" s="10">
        <v>4.2462644221675797E-2</v>
      </c>
      <c r="O8" s="9">
        <v>20</v>
      </c>
      <c r="P8" s="9">
        <v>997</v>
      </c>
      <c r="Q8" s="9">
        <v>37</v>
      </c>
      <c r="R8" s="10">
        <v>7.3743694433349603E-3</v>
      </c>
      <c r="S8" s="9">
        <v>5</v>
      </c>
      <c r="T8" s="11">
        <v>2.7367268746579098E-4</v>
      </c>
      <c r="U8" s="9">
        <v>8</v>
      </c>
      <c r="V8" s="9">
        <v>9.7448929723389699E-2</v>
      </c>
      <c r="W8" s="9">
        <v>2</v>
      </c>
      <c r="X8" s="9">
        <v>0</v>
      </c>
      <c r="Y8" s="9">
        <v>0</v>
      </c>
      <c r="Z8" s="9">
        <v>0</v>
      </c>
      <c r="AA8" s="9">
        <v>1</v>
      </c>
      <c r="AB8" s="9">
        <v>0</v>
      </c>
      <c r="AC8" s="9">
        <v>0</v>
      </c>
      <c r="AD8" s="9">
        <v>0</v>
      </c>
      <c r="AE8" s="9">
        <v>1</v>
      </c>
      <c r="AF8" s="9">
        <v>99</v>
      </c>
      <c r="AG8" s="9">
        <v>35</v>
      </c>
      <c r="AH8" s="9">
        <v>-5</v>
      </c>
      <c r="AI8" s="9">
        <v>40</v>
      </c>
    </row>
    <row r="9" spans="1:35" s="7" customFormat="1" ht="41.65" customHeight="1">
      <c r="A9" s="7">
        <v>42</v>
      </c>
      <c r="B9" s="8" t="s">
        <v>75</v>
      </c>
      <c r="C9" s="9">
        <v>135198</v>
      </c>
      <c r="D9" s="9">
        <v>10574</v>
      </c>
      <c r="E9" s="9">
        <v>482</v>
      </c>
      <c r="F9" s="10">
        <v>7.82112161422506E-2</v>
      </c>
      <c r="G9" s="9">
        <v>13</v>
      </c>
      <c r="H9" s="11">
        <v>3.56514149617598E-3</v>
      </c>
      <c r="I9" s="9">
        <v>8</v>
      </c>
      <c r="J9" s="9">
        <v>1680</v>
      </c>
      <c r="K9" s="9">
        <v>114</v>
      </c>
      <c r="L9" s="10">
        <v>0.15888027236618099</v>
      </c>
      <c r="M9" s="9">
        <v>5</v>
      </c>
      <c r="N9" s="10">
        <v>1.0781161339133699E-2</v>
      </c>
      <c r="O9" s="9">
        <v>5</v>
      </c>
      <c r="P9" s="9">
        <v>814</v>
      </c>
      <c r="Q9" s="9">
        <v>19</v>
      </c>
      <c r="R9" s="10">
        <v>6.0207991242474E-3</v>
      </c>
      <c r="S9" s="9">
        <v>4</v>
      </c>
      <c r="T9" s="11">
        <v>1.40534623293244E-4</v>
      </c>
      <c r="U9" s="9">
        <v>6</v>
      </c>
      <c r="V9" s="9">
        <v>0.48452380952381002</v>
      </c>
      <c r="W9" s="9">
        <v>18</v>
      </c>
      <c r="X9" s="9">
        <v>0</v>
      </c>
      <c r="Y9" s="9">
        <v>0</v>
      </c>
      <c r="Z9" s="9">
        <v>0</v>
      </c>
      <c r="AA9" s="9">
        <v>1</v>
      </c>
      <c r="AB9" s="9">
        <v>0</v>
      </c>
      <c r="AC9" s="9">
        <v>0</v>
      </c>
      <c r="AD9" s="9">
        <v>0</v>
      </c>
      <c r="AE9" s="9">
        <v>1</v>
      </c>
      <c r="AF9" s="9">
        <v>60</v>
      </c>
      <c r="AG9" s="9">
        <v>40</v>
      </c>
      <c r="AH9" s="9">
        <v>-2</v>
      </c>
      <c r="AI9" s="9">
        <v>42</v>
      </c>
    </row>
    <row r="10" spans="1:35" s="7" customFormat="1" ht="41.65" customHeight="1">
      <c r="A10" s="7">
        <v>43</v>
      </c>
      <c r="B10" s="8" t="s">
        <v>76</v>
      </c>
      <c r="C10" s="9">
        <v>135198</v>
      </c>
      <c r="D10" s="9">
        <v>10574</v>
      </c>
      <c r="E10" s="9">
        <v>482</v>
      </c>
      <c r="F10" s="10">
        <v>7.82112161422506E-2</v>
      </c>
      <c r="G10" s="9">
        <v>13</v>
      </c>
      <c r="H10" s="11">
        <v>3.56514149617598E-3</v>
      </c>
      <c r="I10" s="9">
        <v>8</v>
      </c>
      <c r="J10" s="9">
        <v>1056</v>
      </c>
      <c r="K10" s="9">
        <v>149</v>
      </c>
      <c r="L10" s="10">
        <v>9.9867599773028198E-2</v>
      </c>
      <c r="M10" s="9">
        <v>2</v>
      </c>
      <c r="N10" s="10">
        <v>1.40911670134292E-2</v>
      </c>
      <c r="O10" s="9">
        <v>6</v>
      </c>
      <c r="P10" s="9">
        <v>402</v>
      </c>
      <c r="Q10" s="9">
        <v>11</v>
      </c>
      <c r="R10" s="10">
        <v>2.9734167665202101E-3</v>
      </c>
      <c r="S10" s="9">
        <v>2</v>
      </c>
      <c r="T10" s="11">
        <v>8.1362150327667603E-5</v>
      </c>
      <c r="U10" s="9">
        <v>5</v>
      </c>
      <c r="V10" s="9">
        <v>0.38068181818181801</v>
      </c>
      <c r="W10" s="9">
        <v>9</v>
      </c>
      <c r="X10" s="9">
        <v>0</v>
      </c>
      <c r="Y10" s="9">
        <v>0</v>
      </c>
      <c r="Z10" s="9">
        <v>0</v>
      </c>
      <c r="AA10" s="9">
        <v>1</v>
      </c>
      <c r="AB10" s="9">
        <v>0</v>
      </c>
      <c r="AC10" s="9">
        <v>1</v>
      </c>
      <c r="AD10" s="9">
        <v>1E-3</v>
      </c>
      <c r="AE10" s="9">
        <v>11</v>
      </c>
      <c r="AF10" s="9">
        <v>56</v>
      </c>
      <c r="AG10" s="9">
        <v>39</v>
      </c>
      <c r="AH10" s="9">
        <v>-4</v>
      </c>
      <c r="AI10" s="9">
        <v>43</v>
      </c>
    </row>
  </sheetData>
  <pageMargins left="0.118110236220472" right="0.118110236220472" top="0.15748031496063" bottom="0.15748031496063" header="0.31496062992126" footer="0.31496062992126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87"/>
  <sheetViews>
    <sheetView topLeftCell="A53" zoomScale="23" zoomScaleNormal="23" workbookViewId="0">
      <selection activeCell="AG5" sqref="AG5"/>
    </sheetView>
  </sheetViews>
  <sheetFormatPr defaultColWidth="8.5703125" defaultRowHeight="15"/>
  <cols>
    <col min="1" max="2" width="9.28515625" customWidth="1"/>
    <col min="3" max="3" width="30.42578125" customWidth="1"/>
    <col min="4" max="36" width="9.28515625" customWidth="1"/>
  </cols>
  <sheetData>
    <row r="2" spans="3:4">
      <c r="C2" t="s">
        <v>83</v>
      </c>
      <c r="D2" t="s">
        <v>84</v>
      </c>
    </row>
    <row r="3" spans="3:4" ht="15.75">
      <c r="C3" s="2" t="s">
        <v>85</v>
      </c>
      <c r="D3">
        <v>447</v>
      </c>
    </row>
    <row r="4" spans="3:4" ht="15.75">
      <c r="C4" s="2" t="s">
        <v>86</v>
      </c>
      <c r="D4">
        <v>290</v>
      </c>
    </row>
    <row r="5" spans="3:4" ht="15.75">
      <c r="C5" s="2" t="s">
        <v>87</v>
      </c>
      <c r="D5">
        <v>440</v>
      </c>
    </row>
    <row r="6" spans="3:4">
      <c r="C6" t="s">
        <v>88</v>
      </c>
      <c r="D6">
        <v>1000</v>
      </c>
    </row>
    <row r="7" spans="3:4" ht="15.75">
      <c r="C7" s="2" t="s">
        <v>89</v>
      </c>
      <c r="D7">
        <v>1337</v>
      </c>
    </row>
    <row r="8" spans="3:4" ht="15.75">
      <c r="C8" s="3" t="s">
        <v>90</v>
      </c>
      <c r="D8">
        <v>196</v>
      </c>
    </row>
    <row r="9" spans="3:4" ht="15.75">
      <c r="C9" s="4" t="s">
        <v>91</v>
      </c>
      <c r="D9">
        <v>366</v>
      </c>
    </row>
    <row r="10" spans="3:4" ht="15.75">
      <c r="C10" s="4" t="s">
        <v>92</v>
      </c>
      <c r="D10">
        <v>667</v>
      </c>
    </row>
    <row r="11" spans="3:4" ht="15.75">
      <c r="C11" s="4" t="s">
        <v>93</v>
      </c>
      <c r="D11">
        <v>126</v>
      </c>
    </row>
    <row r="12" spans="3:4" ht="15.75">
      <c r="C12" s="4" t="s">
        <v>94</v>
      </c>
      <c r="D12">
        <v>2807</v>
      </c>
    </row>
    <row r="13" spans="3:4">
      <c r="C13" t="s">
        <v>95</v>
      </c>
      <c r="D13">
        <v>3734</v>
      </c>
    </row>
    <row r="14" spans="3:4" ht="15.75">
      <c r="C14" s="4" t="s">
        <v>96</v>
      </c>
      <c r="D14">
        <v>7650</v>
      </c>
    </row>
    <row r="15" spans="3:4" ht="15.75">
      <c r="C15" s="4" t="s">
        <v>97</v>
      </c>
      <c r="D15">
        <v>36</v>
      </c>
    </row>
    <row r="16" spans="3:4" ht="15.75">
      <c r="C16" s="4" t="s">
        <v>98</v>
      </c>
      <c r="D16">
        <v>4</v>
      </c>
    </row>
    <row r="17" spans="3:4" ht="15.75">
      <c r="C17" s="4" t="s">
        <v>99</v>
      </c>
      <c r="D17">
        <v>133</v>
      </c>
    </row>
    <row r="18" spans="3:4" ht="15.75">
      <c r="C18" s="4" t="s">
        <v>100</v>
      </c>
      <c r="D18">
        <v>80</v>
      </c>
    </row>
    <row r="19" spans="3:4" ht="15.75">
      <c r="C19" s="4" t="s">
        <v>101</v>
      </c>
      <c r="D19">
        <v>635</v>
      </c>
    </row>
    <row r="20" spans="3:4" ht="15.75">
      <c r="C20" s="4" t="s">
        <v>102</v>
      </c>
      <c r="D20">
        <v>50</v>
      </c>
    </row>
    <row r="21" spans="3:4" ht="15.75">
      <c r="C21" s="4" t="s">
        <v>103</v>
      </c>
      <c r="D21">
        <v>252</v>
      </c>
    </row>
    <row r="22" spans="3:4" ht="15.75">
      <c r="C22" s="4" t="s">
        <v>104</v>
      </c>
      <c r="D22">
        <v>1324</v>
      </c>
    </row>
    <row r="23" spans="3:4" ht="15.75">
      <c r="C23" s="4" t="s">
        <v>105</v>
      </c>
      <c r="D23">
        <v>18</v>
      </c>
    </row>
    <row r="24" spans="3:4" ht="15.75">
      <c r="C24" s="4" t="s">
        <v>106</v>
      </c>
      <c r="D24">
        <v>78</v>
      </c>
    </row>
    <row r="25" spans="3:4">
      <c r="C25" t="s">
        <v>107</v>
      </c>
      <c r="D25">
        <v>2043</v>
      </c>
    </row>
    <row r="26" spans="3:4" ht="15.75">
      <c r="C26" s="4" t="s">
        <v>108</v>
      </c>
      <c r="D26">
        <v>341</v>
      </c>
    </row>
    <row r="27" spans="3:4" ht="15.75">
      <c r="C27" s="4" t="s">
        <v>109</v>
      </c>
      <c r="D27">
        <v>700</v>
      </c>
    </row>
    <row r="28" spans="3:4" ht="15.75">
      <c r="C28" s="4" t="s">
        <v>110</v>
      </c>
      <c r="D28">
        <v>12448</v>
      </c>
    </row>
    <row r="29" spans="3:4" ht="15.75">
      <c r="C29" s="4" t="s">
        <v>111</v>
      </c>
      <c r="D29">
        <v>539</v>
      </c>
    </row>
    <row r="30" spans="3:4" ht="15.75">
      <c r="C30" s="4" t="s">
        <v>112</v>
      </c>
      <c r="D30">
        <v>759</v>
      </c>
    </row>
    <row r="31" spans="3:4" ht="15.75">
      <c r="C31" s="4" t="s">
        <v>113</v>
      </c>
      <c r="D31">
        <v>365</v>
      </c>
    </row>
    <row r="32" spans="3:4" ht="15.75">
      <c r="C32" s="4" t="s">
        <v>114</v>
      </c>
      <c r="D32">
        <v>212</v>
      </c>
    </row>
    <row r="33" spans="3:4" ht="15.75">
      <c r="C33" s="4" t="s">
        <v>115</v>
      </c>
      <c r="D33">
        <v>1033</v>
      </c>
    </row>
    <row r="34" spans="3:4" ht="15.75">
      <c r="C34" s="4" t="s">
        <v>116</v>
      </c>
      <c r="D34">
        <v>81</v>
      </c>
    </row>
    <row r="35" spans="3:4" ht="15.75">
      <c r="C35" s="4" t="s">
        <v>117</v>
      </c>
      <c r="D35">
        <v>3251</v>
      </c>
    </row>
    <row r="36" spans="3:4" ht="15.75">
      <c r="C36" s="4" t="s">
        <v>118</v>
      </c>
      <c r="D36">
        <v>35</v>
      </c>
    </row>
    <row r="37" spans="3:4" ht="15.75">
      <c r="C37" s="4" t="s">
        <v>119</v>
      </c>
      <c r="D37">
        <v>8</v>
      </c>
    </row>
    <row r="38" spans="3:4" ht="15.75">
      <c r="C38" s="4" t="s">
        <v>120</v>
      </c>
      <c r="D38">
        <v>285</v>
      </c>
    </row>
    <row r="39" spans="3:4" ht="15.75">
      <c r="C39" s="4" t="s">
        <v>121</v>
      </c>
      <c r="D39">
        <v>293</v>
      </c>
    </row>
    <row r="40" spans="3:4" ht="15.75">
      <c r="C40" s="4" t="s">
        <v>122</v>
      </c>
      <c r="D40">
        <v>668</v>
      </c>
    </row>
    <row r="41" spans="3:4" ht="15.75">
      <c r="C41" s="4" t="s">
        <v>123</v>
      </c>
      <c r="D41">
        <v>496</v>
      </c>
    </row>
    <row r="42" spans="3:4" ht="15.75">
      <c r="C42" s="4" t="s">
        <v>124</v>
      </c>
      <c r="D42">
        <v>1505</v>
      </c>
    </row>
    <row r="43" spans="3:4" ht="15.75">
      <c r="C43" s="4" t="s">
        <v>125</v>
      </c>
      <c r="D43">
        <v>137</v>
      </c>
    </row>
    <row r="44" spans="3:4" ht="15.75">
      <c r="C44" s="4" t="s">
        <v>126</v>
      </c>
      <c r="D44">
        <v>927</v>
      </c>
    </row>
    <row r="45" spans="3:4" ht="15.75">
      <c r="C45" s="4" t="s">
        <v>127</v>
      </c>
      <c r="D45">
        <v>967</v>
      </c>
    </row>
    <row r="46" spans="3:4" ht="15.75">
      <c r="C46" s="4" t="s">
        <v>128</v>
      </c>
      <c r="D46">
        <v>69</v>
      </c>
    </row>
    <row r="47" spans="3:4" ht="15.75">
      <c r="C47" s="4" t="s">
        <v>129</v>
      </c>
      <c r="D47">
        <v>161</v>
      </c>
    </row>
    <row r="48" spans="3:4" ht="15.75">
      <c r="C48" s="4" t="s">
        <v>130</v>
      </c>
      <c r="D48">
        <v>220</v>
      </c>
    </row>
    <row r="49" spans="3:4" ht="15.75">
      <c r="C49" s="4" t="s">
        <v>131</v>
      </c>
      <c r="D49">
        <v>0</v>
      </c>
    </row>
    <row r="50" spans="3:4" ht="15.75">
      <c r="C50" s="4" t="s">
        <v>132</v>
      </c>
      <c r="D50">
        <v>2183</v>
      </c>
    </row>
    <row r="51" spans="3:4" ht="15.75">
      <c r="C51" s="4" t="s">
        <v>133</v>
      </c>
      <c r="D51">
        <v>1067</v>
      </c>
    </row>
    <row r="52" spans="3:4" ht="15.75">
      <c r="C52" s="4" t="s">
        <v>134</v>
      </c>
      <c r="D52">
        <v>295</v>
      </c>
    </row>
    <row r="53" spans="3:4" ht="15.75">
      <c r="C53" s="4" t="s">
        <v>135</v>
      </c>
      <c r="D53">
        <v>2</v>
      </c>
    </row>
    <row r="54" spans="3:4" ht="15.75">
      <c r="C54" s="4" t="s">
        <v>136</v>
      </c>
      <c r="D54">
        <v>94</v>
      </c>
    </row>
    <row r="55" spans="3:4" ht="15.75">
      <c r="C55" s="4" t="s">
        <v>137</v>
      </c>
      <c r="D55">
        <v>142</v>
      </c>
    </row>
    <row r="56" spans="3:4" ht="15.75">
      <c r="C56" s="4" t="s">
        <v>138</v>
      </c>
      <c r="D56">
        <v>878</v>
      </c>
    </row>
    <row r="57" spans="3:4">
      <c r="C57" t="s">
        <v>139</v>
      </c>
      <c r="D57">
        <v>771</v>
      </c>
    </row>
    <row r="58" spans="3:4" ht="15.75">
      <c r="C58" s="4" t="s">
        <v>140</v>
      </c>
      <c r="D58">
        <v>51</v>
      </c>
    </row>
    <row r="59" spans="3:4" ht="15.75">
      <c r="C59" s="4" t="s">
        <v>141</v>
      </c>
      <c r="D59">
        <v>239</v>
      </c>
    </row>
    <row r="60" spans="3:4" ht="15.75">
      <c r="C60" s="4" t="s">
        <v>142</v>
      </c>
      <c r="D60">
        <v>57</v>
      </c>
    </row>
    <row r="61" spans="3:4" ht="15.75">
      <c r="C61" s="4" t="s">
        <v>143</v>
      </c>
      <c r="D61">
        <v>80</v>
      </c>
    </row>
    <row r="62" spans="3:4" ht="15.75">
      <c r="C62" s="4" t="s">
        <v>144</v>
      </c>
      <c r="D62">
        <v>3342</v>
      </c>
    </row>
    <row r="63" spans="3:4" ht="15.75">
      <c r="C63" s="4" t="s">
        <v>145</v>
      </c>
      <c r="D63">
        <v>27</v>
      </c>
    </row>
    <row r="64" spans="3:4">
      <c r="C64" t="s">
        <v>146</v>
      </c>
      <c r="D64">
        <v>1113</v>
      </c>
    </row>
    <row r="65" spans="3:4" ht="15.75">
      <c r="C65" s="4" t="s">
        <v>147</v>
      </c>
      <c r="D65">
        <v>49</v>
      </c>
    </row>
    <row r="66" spans="3:4" ht="15.75">
      <c r="C66" s="4" t="s">
        <v>148</v>
      </c>
      <c r="D66">
        <v>2803</v>
      </c>
    </row>
    <row r="67" spans="3:4" ht="15.75">
      <c r="C67" s="4" t="s">
        <v>149</v>
      </c>
      <c r="D67">
        <v>426</v>
      </c>
    </row>
    <row r="68" spans="3:4" ht="15.75">
      <c r="C68" s="4" t="s">
        <v>150</v>
      </c>
      <c r="D68">
        <v>316</v>
      </c>
    </row>
    <row r="69" spans="3:4" ht="15.75">
      <c r="C69" s="4" t="s">
        <v>151</v>
      </c>
      <c r="D69">
        <v>1301</v>
      </c>
    </row>
    <row r="70" spans="3:4" ht="15.75">
      <c r="C70" s="4" t="s">
        <v>152</v>
      </c>
      <c r="D70">
        <v>93</v>
      </c>
    </row>
    <row r="71" spans="3:4" ht="15.75">
      <c r="C71" s="4" t="s">
        <v>153</v>
      </c>
      <c r="D71">
        <v>1205</v>
      </c>
    </row>
    <row r="72" spans="3:4" ht="15.75">
      <c r="C72" s="4" t="s">
        <v>154</v>
      </c>
      <c r="D72">
        <v>262</v>
      </c>
    </row>
    <row r="73" spans="3:4" ht="15.75">
      <c r="C73" s="4" t="s">
        <v>155</v>
      </c>
      <c r="D73">
        <v>361</v>
      </c>
    </row>
    <row r="74" spans="3:4" ht="15.75">
      <c r="C74" s="4" t="s">
        <v>156</v>
      </c>
      <c r="D74">
        <v>176</v>
      </c>
    </row>
    <row r="75" spans="3:4" ht="15.75">
      <c r="C75" s="4" t="s">
        <v>157</v>
      </c>
      <c r="D75">
        <v>278</v>
      </c>
    </row>
    <row r="76" spans="3:4" ht="15.75">
      <c r="C76" s="4" t="s">
        <v>158</v>
      </c>
      <c r="D76">
        <v>123</v>
      </c>
    </row>
    <row r="77" spans="3:4" ht="15.75">
      <c r="C77" s="4" t="s">
        <v>159</v>
      </c>
      <c r="D77">
        <v>422</v>
      </c>
    </row>
    <row r="78" spans="3:4" ht="15.75">
      <c r="C78" s="4" t="s">
        <v>160</v>
      </c>
      <c r="D78">
        <v>651</v>
      </c>
    </row>
    <row r="79" spans="3:4" ht="15.75">
      <c r="C79" s="4" t="s">
        <v>161</v>
      </c>
      <c r="D79">
        <v>43</v>
      </c>
    </row>
    <row r="80" spans="3:4" ht="15.75">
      <c r="C80" s="4" t="s">
        <v>162</v>
      </c>
      <c r="D80">
        <v>421</v>
      </c>
    </row>
    <row r="81" spans="3:4">
      <c r="C81" t="s">
        <v>163</v>
      </c>
      <c r="D81">
        <v>317</v>
      </c>
    </row>
    <row r="82" spans="3:4" ht="15.75">
      <c r="C82" s="4" t="s">
        <v>164</v>
      </c>
      <c r="D82">
        <v>7313</v>
      </c>
    </row>
    <row r="83" spans="3:4" ht="15.75">
      <c r="C83" s="4" t="s">
        <v>165</v>
      </c>
      <c r="D83">
        <v>833</v>
      </c>
    </row>
    <row r="84" spans="3:4" ht="15.75">
      <c r="C84" s="4" t="s">
        <v>166</v>
      </c>
      <c r="D84">
        <v>320</v>
      </c>
    </row>
    <row r="85" spans="3:4" ht="15.75">
      <c r="C85" s="4" t="s">
        <v>167</v>
      </c>
      <c r="D85">
        <v>46</v>
      </c>
    </row>
    <row r="86" spans="3:4" ht="15.75">
      <c r="C86" s="4" t="s">
        <v>168</v>
      </c>
      <c r="D86">
        <v>359</v>
      </c>
    </row>
    <row r="87" spans="3:4" ht="15.75">
      <c r="C87" s="4" t="s">
        <v>169</v>
      </c>
      <c r="D87">
        <v>1235</v>
      </c>
    </row>
  </sheetData>
  <autoFilter ref="C2:D8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2:D87"/>
  <sheetViews>
    <sheetView workbookViewId="0">
      <selection activeCell="AG5" sqref="AG5"/>
    </sheetView>
  </sheetViews>
  <sheetFormatPr defaultColWidth="9" defaultRowHeight="15"/>
  <sheetData>
    <row r="2" spans="3:4">
      <c r="C2" t="s">
        <v>170</v>
      </c>
      <c r="D2" t="s">
        <v>171</v>
      </c>
    </row>
    <row r="3" spans="3:4" hidden="1">
      <c r="C3" t="s">
        <v>94</v>
      </c>
      <c r="D3">
        <v>1</v>
      </c>
    </row>
    <row r="4" spans="3:4" hidden="1">
      <c r="C4" t="s">
        <v>110</v>
      </c>
      <c r="D4">
        <v>2</v>
      </c>
    </row>
    <row r="5" spans="3:4" hidden="1">
      <c r="C5" t="s">
        <v>89</v>
      </c>
      <c r="D5">
        <v>3</v>
      </c>
    </row>
    <row r="6" spans="3:4" hidden="1">
      <c r="C6" t="s">
        <v>160</v>
      </c>
      <c r="D6">
        <v>4</v>
      </c>
    </row>
    <row r="7" spans="3:4" hidden="1">
      <c r="C7" t="s">
        <v>109</v>
      </c>
      <c r="D7">
        <v>5</v>
      </c>
    </row>
    <row r="8" spans="3:4" hidden="1">
      <c r="C8" t="s">
        <v>126</v>
      </c>
      <c r="D8">
        <v>6</v>
      </c>
    </row>
    <row r="9" spans="3:4" hidden="1">
      <c r="C9" t="s">
        <v>104</v>
      </c>
      <c r="D9">
        <v>7</v>
      </c>
    </row>
    <row r="10" spans="3:4" hidden="1">
      <c r="C10" t="s">
        <v>112</v>
      </c>
      <c r="D10">
        <v>8</v>
      </c>
    </row>
    <row r="11" spans="3:4" hidden="1">
      <c r="C11" t="s">
        <v>164</v>
      </c>
      <c r="D11">
        <v>9</v>
      </c>
    </row>
    <row r="12" spans="3:4" hidden="1">
      <c r="C12" t="s">
        <v>144</v>
      </c>
      <c r="D12">
        <v>10</v>
      </c>
    </row>
    <row r="13" spans="3:4" hidden="1">
      <c r="C13" t="s">
        <v>138</v>
      </c>
      <c r="D13">
        <v>11</v>
      </c>
    </row>
    <row r="14" spans="3:4" hidden="1">
      <c r="C14" t="s">
        <v>115</v>
      </c>
      <c r="D14">
        <v>12</v>
      </c>
    </row>
    <row r="15" spans="3:4" hidden="1">
      <c r="C15" t="s">
        <v>167</v>
      </c>
      <c r="D15">
        <v>13</v>
      </c>
    </row>
    <row r="16" spans="3:4" hidden="1">
      <c r="C16" t="s">
        <v>107</v>
      </c>
      <c r="D16">
        <v>14</v>
      </c>
    </row>
    <row r="17" spans="3:4" hidden="1">
      <c r="C17" t="s">
        <v>149</v>
      </c>
      <c r="D17">
        <v>15</v>
      </c>
    </row>
    <row r="18" spans="3:4" hidden="1">
      <c r="C18" t="s">
        <v>163</v>
      </c>
      <c r="D18">
        <v>16</v>
      </c>
    </row>
    <row r="19" spans="3:4" hidden="1">
      <c r="C19" t="s">
        <v>162</v>
      </c>
      <c r="D19">
        <v>17</v>
      </c>
    </row>
    <row r="20" spans="3:4" hidden="1">
      <c r="C20" t="s">
        <v>129</v>
      </c>
      <c r="D20">
        <v>18</v>
      </c>
    </row>
    <row r="21" spans="3:4" hidden="1">
      <c r="C21" t="s">
        <v>134</v>
      </c>
      <c r="D21">
        <v>19</v>
      </c>
    </row>
    <row r="22" spans="3:4" hidden="1">
      <c r="C22" t="s">
        <v>168</v>
      </c>
      <c r="D22">
        <v>20</v>
      </c>
    </row>
    <row r="23" spans="3:4" hidden="1">
      <c r="C23" t="s">
        <v>96</v>
      </c>
      <c r="D23">
        <v>21</v>
      </c>
    </row>
    <row r="24" spans="3:4" hidden="1">
      <c r="C24" t="s">
        <v>121</v>
      </c>
      <c r="D24">
        <v>22</v>
      </c>
    </row>
    <row r="25" spans="3:4" hidden="1">
      <c r="C25" t="s">
        <v>100</v>
      </c>
      <c r="D25">
        <v>23</v>
      </c>
    </row>
    <row r="26" spans="3:4" hidden="1">
      <c r="C26" t="s">
        <v>153</v>
      </c>
      <c r="D26">
        <v>24</v>
      </c>
    </row>
    <row r="27" spans="3:4" hidden="1">
      <c r="C27" t="s">
        <v>86</v>
      </c>
      <c r="D27">
        <v>25</v>
      </c>
    </row>
    <row r="28" spans="3:4" hidden="1">
      <c r="C28" t="s">
        <v>133</v>
      </c>
      <c r="D28">
        <v>26</v>
      </c>
    </row>
    <row r="29" spans="3:4" hidden="1">
      <c r="C29" t="s">
        <v>166</v>
      </c>
      <c r="D29">
        <v>27</v>
      </c>
    </row>
    <row r="30" spans="3:4" hidden="1">
      <c r="C30" t="s">
        <v>148</v>
      </c>
      <c r="D30">
        <v>28</v>
      </c>
    </row>
    <row r="31" spans="3:4" hidden="1">
      <c r="C31" t="s">
        <v>95</v>
      </c>
      <c r="D31">
        <v>29</v>
      </c>
    </row>
    <row r="32" spans="3:4" hidden="1">
      <c r="C32" t="s">
        <v>102</v>
      </c>
      <c r="D32">
        <v>30</v>
      </c>
    </row>
    <row r="33" spans="3:4" hidden="1">
      <c r="C33" t="s">
        <v>154</v>
      </c>
      <c r="D33">
        <v>31</v>
      </c>
    </row>
    <row r="34" spans="3:4" hidden="1">
      <c r="C34" t="s">
        <v>146</v>
      </c>
      <c r="D34">
        <v>32</v>
      </c>
    </row>
    <row r="35" spans="3:4" hidden="1">
      <c r="C35" t="s">
        <v>117</v>
      </c>
      <c r="D35">
        <v>33</v>
      </c>
    </row>
    <row r="36" spans="3:4" hidden="1">
      <c r="C36" t="s">
        <v>132</v>
      </c>
      <c r="D36">
        <v>34</v>
      </c>
    </row>
    <row r="37" spans="3:4" hidden="1">
      <c r="C37" t="s">
        <v>157</v>
      </c>
      <c r="D37">
        <v>35</v>
      </c>
    </row>
    <row r="38" spans="3:4" hidden="1">
      <c r="C38" t="s">
        <v>88</v>
      </c>
      <c r="D38">
        <v>36</v>
      </c>
    </row>
    <row r="39" spans="3:4" hidden="1">
      <c r="C39" t="s">
        <v>119</v>
      </c>
      <c r="D39">
        <v>37</v>
      </c>
    </row>
    <row r="40" spans="3:4" hidden="1">
      <c r="C40" t="s">
        <v>108</v>
      </c>
      <c r="D40">
        <v>38</v>
      </c>
    </row>
    <row r="41" spans="3:4" hidden="1">
      <c r="C41" t="s">
        <v>151</v>
      </c>
      <c r="D41">
        <v>39</v>
      </c>
    </row>
    <row r="42" spans="3:4" hidden="1">
      <c r="C42" t="s">
        <v>156</v>
      </c>
      <c r="D42">
        <v>40</v>
      </c>
    </row>
    <row r="43" spans="3:4" hidden="1">
      <c r="C43" t="s">
        <v>111</v>
      </c>
      <c r="D43">
        <v>41</v>
      </c>
    </row>
    <row r="44" spans="3:4" hidden="1">
      <c r="C44" t="s">
        <v>113</v>
      </c>
      <c r="D44">
        <v>42</v>
      </c>
    </row>
    <row r="45" spans="3:4" hidden="1">
      <c r="C45" t="s">
        <v>130</v>
      </c>
      <c r="D45">
        <v>43</v>
      </c>
    </row>
    <row r="46" spans="3:4" hidden="1">
      <c r="C46" t="s">
        <v>152</v>
      </c>
      <c r="D46">
        <v>44</v>
      </c>
    </row>
    <row r="47" spans="3:4" hidden="1">
      <c r="C47" t="s">
        <v>127</v>
      </c>
      <c r="D47">
        <v>45</v>
      </c>
    </row>
    <row r="48" spans="3:4" hidden="1">
      <c r="C48" t="s">
        <v>122</v>
      </c>
      <c r="D48">
        <v>46</v>
      </c>
    </row>
    <row r="49" spans="3:4" hidden="1">
      <c r="C49" t="s">
        <v>93</v>
      </c>
      <c r="D49">
        <v>47</v>
      </c>
    </row>
    <row r="50" spans="3:4" hidden="1">
      <c r="C50" t="s">
        <v>169</v>
      </c>
      <c r="D50">
        <v>48</v>
      </c>
    </row>
    <row r="51" spans="3:4" hidden="1">
      <c r="C51" t="s">
        <v>145</v>
      </c>
      <c r="D51">
        <v>49</v>
      </c>
    </row>
    <row r="52" spans="3:4" hidden="1">
      <c r="C52" t="s">
        <v>91</v>
      </c>
      <c r="D52">
        <v>50</v>
      </c>
    </row>
    <row r="53" spans="3:4" hidden="1">
      <c r="C53" t="s">
        <v>106</v>
      </c>
      <c r="D53">
        <v>51</v>
      </c>
    </row>
    <row r="54" spans="3:4" hidden="1">
      <c r="C54" t="s">
        <v>105</v>
      </c>
      <c r="D54">
        <v>52</v>
      </c>
    </row>
    <row r="55" spans="3:4" hidden="1">
      <c r="C55" t="s">
        <v>87</v>
      </c>
      <c r="D55">
        <v>53</v>
      </c>
    </row>
    <row r="56" spans="3:4" hidden="1">
      <c r="C56" t="s">
        <v>141</v>
      </c>
      <c r="D56">
        <v>54</v>
      </c>
    </row>
    <row r="57" spans="3:4" hidden="1">
      <c r="C57" t="s">
        <v>101</v>
      </c>
      <c r="D57">
        <v>55</v>
      </c>
    </row>
    <row r="58" spans="3:4" hidden="1">
      <c r="C58" t="s">
        <v>142</v>
      </c>
      <c r="D58">
        <v>56</v>
      </c>
    </row>
    <row r="59" spans="3:4" hidden="1">
      <c r="C59" t="s">
        <v>150</v>
      </c>
      <c r="D59">
        <v>57</v>
      </c>
    </row>
    <row r="60" spans="3:4" hidden="1">
      <c r="C60" t="s">
        <v>90</v>
      </c>
      <c r="D60">
        <v>58</v>
      </c>
    </row>
    <row r="61" spans="3:4" hidden="1">
      <c r="C61" t="s">
        <v>128</v>
      </c>
      <c r="D61">
        <v>59</v>
      </c>
    </row>
    <row r="62" spans="3:4" hidden="1">
      <c r="C62" t="s">
        <v>131</v>
      </c>
      <c r="D62">
        <v>60</v>
      </c>
    </row>
    <row r="63" spans="3:4" hidden="1">
      <c r="C63" t="s">
        <v>116</v>
      </c>
      <c r="D63">
        <v>61</v>
      </c>
    </row>
    <row r="64" spans="3:4" hidden="1">
      <c r="C64" t="s">
        <v>124</v>
      </c>
      <c r="D64">
        <v>62</v>
      </c>
    </row>
    <row r="65" spans="3:4" hidden="1">
      <c r="C65" t="s">
        <v>137</v>
      </c>
      <c r="D65">
        <v>63</v>
      </c>
    </row>
    <row r="66" spans="3:4" hidden="1">
      <c r="C66" t="s">
        <v>103</v>
      </c>
      <c r="D66">
        <v>64</v>
      </c>
    </row>
    <row r="67" spans="3:4" hidden="1">
      <c r="C67" t="s">
        <v>158</v>
      </c>
      <c r="D67">
        <v>65</v>
      </c>
    </row>
    <row r="68" spans="3:4" hidden="1">
      <c r="C68" t="s">
        <v>147</v>
      </c>
      <c r="D68">
        <v>66</v>
      </c>
    </row>
    <row r="69" spans="3:4" hidden="1">
      <c r="C69" t="s">
        <v>135</v>
      </c>
      <c r="D69">
        <v>67</v>
      </c>
    </row>
    <row r="70" spans="3:4" hidden="1">
      <c r="C70" t="s">
        <v>98</v>
      </c>
      <c r="D70">
        <v>68</v>
      </c>
    </row>
    <row r="71" spans="3:4" hidden="1">
      <c r="C71" t="s">
        <v>159</v>
      </c>
      <c r="D71">
        <v>69</v>
      </c>
    </row>
    <row r="72" spans="3:4" hidden="1">
      <c r="C72" t="s">
        <v>114</v>
      </c>
      <c r="D72">
        <v>70</v>
      </c>
    </row>
    <row r="73" spans="3:4" hidden="1">
      <c r="C73" t="s">
        <v>120</v>
      </c>
      <c r="D73">
        <v>71</v>
      </c>
    </row>
    <row r="74" spans="3:4" hidden="1">
      <c r="C74" t="s">
        <v>155</v>
      </c>
      <c r="D74">
        <v>72</v>
      </c>
    </row>
    <row r="75" spans="3:4" hidden="1">
      <c r="C75" t="s">
        <v>136</v>
      </c>
      <c r="D75">
        <v>73</v>
      </c>
    </row>
    <row r="76" spans="3:4" hidden="1">
      <c r="C76" t="s">
        <v>140</v>
      </c>
      <c r="D76">
        <v>74</v>
      </c>
    </row>
    <row r="77" spans="3:4" hidden="1">
      <c r="C77" t="s">
        <v>85</v>
      </c>
      <c r="D77">
        <v>75</v>
      </c>
    </row>
    <row r="78" spans="3:4" hidden="1">
      <c r="C78" t="s">
        <v>161</v>
      </c>
      <c r="D78">
        <v>76</v>
      </c>
    </row>
    <row r="79" spans="3:4" hidden="1">
      <c r="C79" t="s">
        <v>92</v>
      </c>
      <c r="D79">
        <v>77</v>
      </c>
    </row>
    <row r="80" spans="3:4" hidden="1">
      <c r="C80" t="s">
        <v>139</v>
      </c>
      <c r="D80">
        <v>78</v>
      </c>
    </row>
    <row r="81" spans="3:4" hidden="1">
      <c r="C81" t="s">
        <v>99</v>
      </c>
      <c r="D81">
        <v>79</v>
      </c>
    </row>
    <row r="82" spans="3:4" hidden="1">
      <c r="C82" t="s">
        <v>118</v>
      </c>
      <c r="D82">
        <v>80</v>
      </c>
    </row>
    <row r="83" spans="3:4" hidden="1">
      <c r="C83" t="s">
        <v>125</v>
      </c>
      <c r="D83">
        <v>81</v>
      </c>
    </row>
    <row r="84" spans="3:4" hidden="1">
      <c r="C84" t="s">
        <v>123</v>
      </c>
      <c r="D84">
        <v>82</v>
      </c>
    </row>
    <row r="85" spans="3:4" hidden="1">
      <c r="C85" t="s">
        <v>165</v>
      </c>
      <c r="D85">
        <v>83</v>
      </c>
    </row>
    <row r="86" spans="3:4" hidden="1">
      <c r="C86" t="s">
        <v>97</v>
      </c>
      <c r="D86">
        <v>84</v>
      </c>
    </row>
    <row r="87" spans="3:4">
      <c r="C87" t="s">
        <v>143</v>
      </c>
      <c r="D87">
        <v>85</v>
      </c>
    </row>
  </sheetData>
  <autoFilter ref="C2:D87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8"/>
  <sheetViews>
    <sheetView topLeftCell="A69" workbookViewId="0">
      <selection activeCell="AG5" sqref="AG5"/>
    </sheetView>
  </sheetViews>
  <sheetFormatPr defaultColWidth="9" defaultRowHeight="15"/>
  <cols>
    <col min="3" max="3" width="33.28515625" customWidth="1"/>
  </cols>
  <sheetData>
    <row r="3" spans="3:4">
      <c r="C3" t="s">
        <v>170</v>
      </c>
      <c r="D3" t="s">
        <v>171</v>
      </c>
    </row>
    <row r="4" spans="3:4">
      <c r="C4" t="s">
        <v>94</v>
      </c>
      <c r="D4">
        <v>481</v>
      </c>
    </row>
    <row r="5" spans="3:4">
      <c r="C5" t="s">
        <v>110</v>
      </c>
      <c r="D5">
        <v>833</v>
      </c>
    </row>
    <row r="6" spans="3:4">
      <c r="C6" t="s">
        <v>89</v>
      </c>
      <c r="D6">
        <v>498</v>
      </c>
    </row>
    <row r="7" spans="3:4">
      <c r="C7" t="s">
        <v>160</v>
      </c>
      <c r="D7">
        <v>686</v>
      </c>
    </row>
    <row r="8" spans="3:4">
      <c r="C8" t="s">
        <v>109</v>
      </c>
      <c r="D8">
        <v>551</v>
      </c>
    </row>
    <row r="9" spans="3:4">
      <c r="C9" t="s">
        <v>126</v>
      </c>
      <c r="D9">
        <v>811</v>
      </c>
    </row>
    <row r="10" spans="3:4">
      <c r="C10" t="s">
        <v>104</v>
      </c>
      <c r="D10">
        <v>791</v>
      </c>
    </row>
    <row r="11" spans="3:4">
      <c r="C11" t="s">
        <v>112</v>
      </c>
      <c r="D11">
        <v>629</v>
      </c>
    </row>
    <row r="12" spans="3:4">
      <c r="C12" t="s">
        <v>164</v>
      </c>
      <c r="D12">
        <v>1086</v>
      </c>
    </row>
    <row r="13" spans="3:4">
      <c r="C13" t="s">
        <v>144</v>
      </c>
      <c r="D13">
        <v>712</v>
      </c>
    </row>
    <row r="14" spans="3:4">
      <c r="C14" t="s">
        <v>138</v>
      </c>
      <c r="D14">
        <v>629</v>
      </c>
    </row>
    <row r="15" spans="3:4">
      <c r="C15" t="s">
        <v>115</v>
      </c>
      <c r="D15">
        <v>715</v>
      </c>
    </row>
    <row r="16" spans="3:4">
      <c r="C16" t="s">
        <v>167</v>
      </c>
      <c r="D16">
        <v>11</v>
      </c>
    </row>
    <row r="17" spans="3:4">
      <c r="C17" t="s">
        <v>107</v>
      </c>
      <c r="D17">
        <v>472</v>
      </c>
    </row>
    <row r="18" spans="3:4">
      <c r="C18" t="s">
        <v>149</v>
      </c>
      <c r="D18">
        <v>446</v>
      </c>
    </row>
    <row r="19" spans="3:4">
      <c r="C19" t="s">
        <v>163</v>
      </c>
      <c r="D19">
        <v>251</v>
      </c>
    </row>
    <row r="20" spans="3:4">
      <c r="C20" t="s">
        <v>162</v>
      </c>
      <c r="D20">
        <v>295</v>
      </c>
    </row>
    <row r="21" spans="3:4">
      <c r="C21" t="s">
        <v>129</v>
      </c>
      <c r="D21">
        <v>135</v>
      </c>
    </row>
    <row r="22" spans="3:4">
      <c r="C22" t="s">
        <v>134</v>
      </c>
      <c r="D22">
        <v>83</v>
      </c>
    </row>
    <row r="23" spans="3:4">
      <c r="C23" t="s">
        <v>168</v>
      </c>
      <c r="D23">
        <v>404</v>
      </c>
    </row>
    <row r="24" spans="3:4">
      <c r="C24" t="s">
        <v>96</v>
      </c>
      <c r="D24">
        <v>746</v>
      </c>
    </row>
    <row r="25" spans="3:4">
      <c r="C25" t="s">
        <v>121</v>
      </c>
      <c r="D25">
        <v>155</v>
      </c>
    </row>
    <row r="26" spans="3:4">
      <c r="C26" t="s">
        <v>100</v>
      </c>
      <c r="D26">
        <v>305</v>
      </c>
    </row>
    <row r="27" spans="3:4">
      <c r="C27" t="s">
        <v>153</v>
      </c>
      <c r="D27">
        <v>905</v>
      </c>
    </row>
    <row r="28" spans="3:4">
      <c r="C28" t="s">
        <v>86</v>
      </c>
      <c r="D28">
        <v>459</v>
      </c>
    </row>
    <row r="29" spans="3:4">
      <c r="C29" t="s">
        <v>133</v>
      </c>
      <c r="D29">
        <v>198</v>
      </c>
    </row>
    <row r="30" spans="3:4">
      <c r="C30" t="s">
        <v>166</v>
      </c>
      <c r="D30">
        <v>593</v>
      </c>
    </row>
    <row r="31" spans="3:4">
      <c r="C31" t="s">
        <v>148</v>
      </c>
      <c r="D31">
        <v>957</v>
      </c>
    </row>
    <row r="32" spans="3:4">
      <c r="C32" t="s">
        <v>95</v>
      </c>
      <c r="D32">
        <v>7892</v>
      </c>
    </row>
    <row r="33" spans="3:4">
      <c r="C33" t="s">
        <v>102</v>
      </c>
      <c r="D33">
        <v>92</v>
      </c>
    </row>
    <row r="34" spans="3:4">
      <c r="C34" t="s">
        <v>154</v>
      </c>
      <c r="D34">
        <v>237</v>
      </c>
    </row>
    <row r="35" spans="3:4">
      <c r="C35" t="s">
        <v>146</v>
      </c>
      <c r="D35">
        <v>278</v>
      </c>
    </row>
    <row r="36" spans="3:4">
      <c r="C36" t="s">
        <v>117</v>
      </c>
      <c r="D36">
        <v>2174</v>
      </c>
    </row>
    <row r="37" spans="3:4">
      <c r="C37" t="s">
        <v>132</v>
      </c>
      <c r="D37">
        <v>547</v>
      </c>
    </row>
    <row r="38" spans="3:4">
      <c r="C38" t="s">
        <v>157</v>
      </c>
      <c r="D38">
        <v>1266</v>
      </c>
    </row>
    <row r="39" spans="3:4">
      <c r="C39" t="s">
        <v>88</v>
      </c>
      <c r="D39">
        <v>144</v>
      </c>
    </row>
    <row r="40" spans="3:4">
      <c r="C40" t="s">
        <v>119</v>
      </c>
      <c r="D40">
        <v>42</v>
      </c>
    </row>
    <row r="41" spans="3:4">
      <c r="C41" t="s">
        <v>108</v>
      </c>
      <c r="D41">
        <v>221</v>
      </c>
    </row>
    <row r="42" spans="3:4">
      <c r="C42" t="s">
        <v>151</v>
      </c>
      <c r="D42">
        <v>443</v>
      </c>
    </row>
    <row r="43" spans="3:4">
      <c r="C43" t="s">
        <v>156</v>
      </c>
      <c r="D43">
        <v>447</v>
      </c>
    </row>
    <row r="44" spans="3:4">
      <c r="C44" t="s">
        <v>111</v>
      </c>
      <c r="D44">
        <v>711</v>
      </c>
    </row>
    <row r="45" spans="3:4">
      <c r="C45" t="s">
        <v>113</v>
      </c>
      <c r="D45">
        <v>330</v>
      </c>
    </row>
    <row r="46" spans="3:4">
      <c r="C46" t="s">
        <v>130</v>
      </c>
      <c r="D46">
        <v>63</v>
      </c>
    </row>
    <row r="47" spans="3:4">
      <c r="C47" t="s">
        <v>152</v>
      </c>
      <c r="D47">
        <v>375</v>
      </c>
    </row>
    <row r="48" spans="3:4">
      <c r="C48" t="s">
        <v>127</v>
      </c>
      <c r="D48">
        <v>657</v>
      </c>
    </row>
    <row r="49" spans="3:4">
      <c r="C49" t="s">
        <v>122</v>
      </c>
      <c r="D49">
        <v>262</v>
      </c>
    </row>
    <row r="50" spans="3:4">
      <c r="C50" t="s">
        <v>93</v>
      </c>
      <c r="D50">
        <v>198</v>
      </c>
    </row>
    <row r="51" spans="3:4">
      <c r="C51" t="s">
        <v>169</v>
      </c>
      <c r="D51">
        <v>302</v>
      </c>
    </row>
    <row r="52" spans="3:4">
      <c r="C52" t="s">
        <v>145</v>
      </c>
      <c r="D52">
        <v>33</v>
      </c>
    </row>
    <row r="53" spans="3:4">
      <c r="C53" t="s">
        <v>91</v>
      </c>
      <c r="D53">
        <v>273</v>
      </c>
    </row>
    <row r="54" spans="3:4">
      <c r="C54" t="s">
        <v>106</v>
      </c>
      <c r="D54">
        <v>30</v>
      </c>
    </row>
    <row r="55" spans="3:4">
      <c r="C55" t="s">
        <v>105</v>
      </c>
      <c r="D55">
        <v>217</v>
      </c>
    </row>
    <row r="56" spans="3:4">
      <c r="C56" t="s">
        <v>87</v>
      </c>
      <c r="D56">
        <v>338</v>
      </c>
    </row>
    <row r="57" spans="3:4">
      <c r="C57" t="s">
        <v>141</v>
      </c>
      <c r="D57">
        <v>124</v>
      </c>
    </row>
    <row r="58" spans="3:4">
      <c r="C58" t="s">
        <v>101</v>
      </c>
      <c r="D58">
        <v>897</v>
      </c>
    </row>
    <row r="59" spans="3:4">
      <c r="C59" t="s">
        <v>142</v>
      </c>
      <c r="D59">
        <v>72</v>
      </c>
    </row>
    <row r="60" spans="3:4">
      <c r="C60" t="s">
        <v>150</v>
      </c>
      <c r="D60">
        <v>655</v>
      </c>
    </row>
    <row r="61" spans="3:4">
      <c r="C61" t="s">
        <v>90</v>
      </c>
      <c r="D61">
        <v>594</v>
      </c>
    </row>
    <row r="62" spans="3:4">
      <c r="C62" t="s">
        <v>128</v>
      </c>
      <c r="D62">
        <v>359</v>
      </c>
    </row>
    <row r="63" spans="3:4">
      <c r="C63" t="s">
        <v>131</v>
      </c>
      <c r="D63">
        <v>77</v>
      </c>
    </row>
    <row r="64" spans="3:4">
      <c r="C64" t="s">
        <v>116</v>
      </c>
      <c r="D64">
        <v>120</v>
      </c>
    </row>
    <row r="65" spans="3:4">
      <c r="C65" t="s">
        <v>124</v>
      </c>
      <c r="D65">
        <v>648</v>
      </c>
    </row>
    <row r="66" spans="3:4">
      <c r="C66" t="s">
        <v>137</v>
      </c>
      <c r="D66">
        <v>445</v>
      </c>
    </row>
    <row r="67" spans="3:4">
      <c r="C67" t="s">
        <v>103</v>
      </c>
      <c r="D67">
        <v>127</v>
      </c>
    </row>
    <row r="68" spans="3:4">
      <c r="C68" t="s">
        <v>158</v>
      </c>
      <c r="D68">
        <v>175</v>
      </c>
    </row>
    <row r="69" spans="3:4">
      <c r="C69" t="s">
        <v>147</v>
      </c>
      <c r="D69">
        <v>177</v>
      </c>
    </row>
    <row r="70" spans="3:4">
      <c r="C70" t="s">
        <v>135</v>
      </c>
      <c r="D70">
        <v>5</v>
      </c>
    </row>
    <row r="71" spans="3:4">
      <c r="C71" t="s">
        <v>98</v>
      </c>
      <c r="D71">
        <v>41</v>
      </c>
    </row>
    <row r="72" spans="3:4">
      <c r="C72" t="s">
        <v>159</v>
      </c>
      <c r="D72">
        <v>562</v>
      </c>
    </row>
    <row r="73" spans="3:4">
      <c r="C73" t="s">
        <v>114</v>
      </c>
      <c r="D73">
        <v>227</v>
      </c>
    </row>
    <row r="74" spans="3:4">
      <c r="C74" t="s">
        <v>120</v>
      </c>
      <c r="D74">
        <v>515</v>
      </c>
    </row>
    <row r="75" spans="3:4">
      <c r="C75" t="s">
        <v>155</v>
      </c>
      <c r="D75">
        <v>228</v>
      </c>
    </row>
    <row r="76" spans="3:4">
      <c r="C76" t="s">
        <v>136</v>
      </c>
      <c r="D76">
        <v>55</v>
      </c>
    </row>
    <row r="77" spans="3:4">
      <c r="C77" t="s">
        <v>140</v>
      </c>
      <c r="D77">
        <v>222</v>
      </c>
    </row>
    <row r="78" spans="3:4">
      <c r="C78" t="s">
        <v>85</v>
      </c>
      <c r="D78">
        <v>474</v>
      </c>
    </row>
    <row r="79" spans="3:4">
      <c r="C79" t="s">
        <v>161</v>
      </c>
      <c r="D79">
        <v>169</v>
      </c>
    </row>
    <row r="80" spans="3:4">
      <c r="C80" t="s">
        <v>92</v>
      </c>
      <c r="D80">
        <v>288</v>
      </c>
    </row>
    <row r="81" spans="3:4">
      <c r="C81" t="s">
        <v>139</v>
      </c>
      <c r="D81">
        <v>639</v>
      </c>
    </row>
    <row r="82" spans="3:4">
      <c r="C82" t="s">
        <v>99</v>
      </c>
      <c r="D82">
        <v>174</v>
      </c>
    </row>
    <row r="83" spans="3:4">
      <c r="C83" t="s">
        <v>118</v>
      </c>
      <c r="D83">
        <v>178</v>
      </c>
    </row>
    <row r="84" spans="3:4">
      <c r="C84" t="s">
        <v>125</v>
      </c>
      <c r="D84">
        <v>361</v>
      </c>
    </row>
    <row r="85" spans="3:4">
      <c r="C85" t="s">
        <v>123</v>
      </c>
      <c r="D85">
        <v>284</v>
      </c>
    </row>
    <row r="86" spans="3:4">
      <c r="C86" t="s">
        <v>165</v>
      </c>
      <c r="D86">
        <v>54</v>
      </c>
    </row>
    <row r="87" spans="3:4">
      <c r="C87" t="s">
        <v>97</v>
      </c>
      <c r="D87">
        <v>123</v>
      </c>
    </row>
    <row r="88" spans="3:4">
      <c r="C88" t="s">
        <v>143</v>
      </c>
      <c r="D88">
        <v>47</v>
      </c>
    </row>
  </sheetData>
  <autoFilter ref="C3:D8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E90"/>
  <sheetViews>
    <sheetView workbookViewId="0">
      <selection activeCell="AG5" sqref="AG5"/>
    </sheetView>
  </sheetViews>
  <sheetFormatPr defaultColWidth="9" defaultRowHeight="15"/>
  <cols>
    <col min="4" max="4" width="24.42578125" customWidth="1"/>
  </cols>
  <sheetData>
    <row r="3" spans="4:5">
      <c r="D3" t="s">
        <v>172</v>
      </c>
      <c r="E3" t="s">
        <v>173</v>
      </c>
    </row>
    <row r="4" spans="4:5" hidden="1">
      <c r="D4" s="1" t="s">
        <v>94</v>
      </c>
      <c r="E4">
        <v>20746</v>
      </c>
    </row>
    <row r="5" spans="4:5" hidden="1">
      <c r="D5" t="s">
        <v>110</v>
      </c>
      <c r="E5">
        <v>47555</v>
      </c>
    </row>
    <row r="6" spans="4:5" hidden="1">
      <c r="D6" s="1" t="s">
        <v>89</v>
      </c>
      <c r="E6">
        <v>10982</v>
      </c>
    </row>
    <row r="7" spans="4:5" hidden="1">
      <c r="D7" s="1" t="s">
        <v>160</v>
      </c>
      <c r="E7">
        <v>5864</v>
      </c>
    </row>
    <row r="8" spans="4:5" hidden="1">
      <c r="D8" s="1" t="s">
        <v>109</v>
      </c>
      <c r="E8">
        <v>2283</v>
      </c>
    </row>
    <row r="9" spans="4:5" hidden="1">
      <c r="D9" s="1" t="s">
        <v>126</v>
      </c>
      <c r="E9">
        <v>11649</v>
      </c>
    </row>
    <row r="10" spans="4:5" hidden="1">
      <c r="D10" s="1" t="s">
        <v>104</v>
      </c>
      <c r="E10">
        <v>3866</v>
      </c>
    </row>
    <row r="11" spans="4:5" hidden="1">
      <c r="D11" s="1" t="s">
        <v>112</v>
      </c>
      <c r="E11">
        <v>3408</v>
      </c>
    </row>
    <row r="12" spans="4:5" hidden="1">
      <c r="D12" t="s">
        <v>164</v>
      </c>
      <c r="E12">
        <v>37900</v>
      </c>
    </row>
    <row r="13" spans="4:5" hidden="1">
      <c r="D13" t="s">
        <v>144</v>
      </c>
      <c r="E13">
        <v>13252</v>
      </c>
    </row>
    <row r="14" spans="4:5" hidden="1">
      <c r="D14" t="s">
        <v>138</v>
      </c>
      <c r="E14">
        <v>3700</v>
      </c>
    </row>
    <row r="15" spans="4:5" hidden="1">
      <c r="D15" s="1" t="s">
        <v>115</v>
      </c>
      <c r="E15">
        <v>3238</v>
      </c>
    </row>
    <row r="16" spans="4:5" hidden="1">
      <c r="D16" t="s">
        <v>167</v>
      </c>
      <c r="E16">
        <v>71</v>
      </c>
    </row>
    <row r="17" spans="4:5" hidden="1">
      <c r="D17" t="s">
        <v>107</v>
      </c>
      <c r="E17">
        <v>10382</v>
      </c>
    </row>
    <row r="18" spans="4:5" hidden="1">
      <c r="D18" s="1" t="s">
        <v>149</v>
      </c>
      <c r="E18">
        <v>1570</v>
      </c>
    </row>
    <row r="19" spans="4:5" hidden="1">
      <c r="D19" t="s">
        <v>163</v>
      </c>
      <c r="E19">
        <v>2351</v>
      </c>
    </row>
    <row r="20" spans="4:5" hidden="1">
      <c r="D20" t="s">
        <v>162</v>
      </c>
      <c r="E20">
        <v>3218</v>
      </c>
    </row>
    <row r="21" spans="4:5" hidden="1">
      <c r="D21" s="1" t="s">
        <v>129</v>
      </c>
      <c r="E21">
        <v>786</v>
      </c>
    </row>
    <row r="22" spans="4:5" hidden="1">
      <c r="D22" t="s">
        <v>134</v>
      </c>
      <c r="E22">
        <v>1096</v>
      </c>
    </row>
    <row r="23" spans="4:5" hidden="1">
      <c r="D23" t="s">
        <v>174</v>
      </c>
      <c r="E23">
        <v>1350</v>
      </c>
    </row>
    <row r="24" spans="4:5" hidden="1">
      <c r="D24" t="s">
        <v>96</v>
      </c>
      <c r="E24">
        <v>25442</v>
      </c>
    </row>
    <row r="25" spans="4:5" hidden="1">
      <c r="D25" s="1" t="s">
        <v>121</v>
      </c>
      <c r="E25">
        <v>1642</v>
      </c>
    </row>
    <row r="26" spans="4:5" hidden="1">
      <c r="D26" s="1" t="s">
        <v>100</v>
      </c>
      <c r="E26">
        <v>1831</v>
      </c>
    </row>
    <row r="27" spans="4:5" hidden="1">
      <c r="D27" s="1" t="s">
        <v>153</v>
      </c>
      <c r="E27">
        <v>15465</v>
      </c>
    </row>
    <row r="28" spans="4:5" hidden="1">
      <c r="D28" s="1" t="s">
        <v>86</v>
      </c>
      <c r="E28">
        <v>1686</v>
      </c>
    </row>
    <row r="29" spans="4:5" hidden="1">
      <c r="D29" t="s">
        <v>133</v>
      </c>
      <c r="E29">
        <v>5506</v>
      </c>
    </row>
    <row r="30" spans="4:5" hidden="1">
      <c r="D30" t="s">
        <v>166</v>
      </c>
      <c r="E30">
        <v>1230</v>
      </c>
    </row>
    <row r="31" spans="4:5" hidden="1">
      <c r="D31" s="1" t="s">
        <v>148</v>
      </c>
      <c r="E31">
        <v>12121</v>
      </c>
    </row>
    <row r="32" spans="4:5" hidden="1">
      <c r="D32" t="s">
        <v>95</v>
      </c>
      <c r="E32">
        <v>30053</v>
      </c>
    </row>
    <row r="33" spans="4:5" hidden="1">
      <c r="D33" t="s">
        <v>102</v>
      </c>
      <c r="E33">
        <v>2129</v>
      </c>
    </row>
    <row r="34" spans="4:5" hidden="1">
      <c r="D34" s="1" t="s">
        <v>154</v>
      </c>
      <c r="E34">
        <v>1202</v>
      </c>
    </row>
    <row r="35" spans="4:5" hidden="1">
      <c r="D35" t="s">
        <v>146</v>
      </c>
      <c r="E35">
        <v>6684</v>
      </c>
    </row>
    <row r="36" spans="4:5" hidden="1">
      <c r="D36" t="s">
        <v>117</v>
      </c>
      <c r="E36">
        <v>17299</v>
      </c>
    </row>
    <row r="37" spans="4:5" hidden="1">
      <c r="D37" t="s">
        <v>132</v>
      </c>
      <c r="E37">
        <v>20738</v>
      </c>
    </row>
    <row r="38" spans="4:5" hidden="1">
      <c r="D38" s="1" t="s">
        <v>157</v>
      </c>
      <c r="E38">
        <v>2028</v>
      </c>
    </row>
    <row r="39" spans="4:5" hidden="1">
      <c r="D39" t="s">
        <v>88</v>
      </c>
      <c r="E39">
        <v>3179</v>
      </c>
    </row>
    <row r="40" spans="4:5" hidden="1">
      <c r="D40" t="s">
        <v>119</v>
      </c>
      <c r="E40">
        <v>158</v>
      </c>
    </row>
    <row r="41" spans="4:5" hidden="1">
      <c r="D41" s="1" t="s">
        <v>108</v>
      </c>
      <c r="E41">
        <v>2073</v>
      </c>
    </row>
    <row r="42" spans="4:5" hidden="1">
      <c r="D42" s="1" t="s">
        <v>151</v>
      </c>
      <c r="E42">
        <v>7599</v>
      </c>
    </row>
    <row r="43" spans="4:5" hidden="1">
      <c r="D43" s="1" t="s">
        <v>156</v>
      </c>
      <c r="E43">
        <v>1507</v>
      </c>
    </row>
    <row r="44" spans="4:5" hidden="1">
      <c r="D44" t="s">
        <v>111</v>
      </c>
      <c r="E44">
        <v>4265</v>
      </c>
    </row>
    <row r="45" spans="4:5" hidden="1">
      <c r="D45" s="1" t="s">
        <v>113</v>
      </c>
      <c r="E45">
        <v>1424</v>
      </c>
    </row>
    <row r="46" spans="4:5" hidden="1">
      <c r="D46" t="s">
        <v>130</v>
      </c>
      <c r="E46">
        <v>825</v>
      </c>
    </row>
    <row r="47" spans="4:5" hidden="1">
      <c r="D47" s="1" t="s">
        <v>152</v>
      </c>
      <c r="E47">
        <v>3172</v>
      </c>
    </row>
    <row r="48" spans="4:5" hidden="1">
      <c r="D48" t="s">
        <v>127</v>
      </c>
      <c r="E48">
        <v>4596</v>
      </c>
    </row>
    <row r="49" spans="4:5" hidden="1">
      <c r="D49" s="1" t="s">
        <v>122</v>
      </c>
      <c r="E49">
        <v>4301</v>
      </c>
    </row>
    <row r="50" spans="4:5" hidden="1">
      <c r="D50" s="1" t="s">
        <v>93</v>
      </c>
      <c r="E50">
        <v>1718</v>
      </c>
    </row>
    <row r="51" spans="4:5" hidden="1">
      <c r="D51" s="1" t="s">
        <v>169</v>
      </c>
      <c r="E51">
        <v>5156</v>
      </c>
    </row>
    <row r="52" spans="4:5" hidden="1">
      <c r="D52" t="s">
        <v>145</v>
      </c>
      <c r="E52">
        <v>296</v>
      </c>
    </row>
    <row r="53" spans="4:5" hidden="1">
      <c r="D53" s="1" t="s">
        <v>91</v>
      </c>
      <c r="E53">
        <v>3178</v>
      </c>
    </row>
    <row r="54" spans="4:5" hidden="1">
      <c r="D54" t="s">
        <v>106</v>
      </c>
      <c r="E54">
        <v>151</v>
      </c>
    </row>
    <row r="55" spans="4:5" hidden="1">
      <c r="D55" t="s">
        <v>105</v>
      </c>
      <c r="E55">
        <v>829</v>
      </c>
    </row>
    <row r="56" spans="4:5" hidden="1">
      <c r="D56" s="1" t="s">
        <v>87</v>
      </c>
      <c r="E56">
        <v>2677</v>
      </c>
    </row>
    <row r="57" spans="4:5" hidden="1">
      <c r="D57" t="s">
        <v>141</v>
      </c>
      <c r="E57">
        <v>1847</v>
      </c>
    </row>
    <row r="58" spans="4:5" hidden="1">
      <c r="D58" s="1" t="s">
        <v>101</v>
      </c>
      <c r="E58">
        <v>4981</v>
      </c>
    </row>
    <row r="59" spans="4:5" hidden="1">
      <c r="D59" t="s">
        <v>142</v>
      </c>
      <c r="E59">
        <v>573</v>
      </c>
    </row>
    <row r="60" spans="4:5" hidden="1">
      <c r="D60" s="1" t="s">
        <v>150</v>
      </c>
      <c r="E60">
        <v>7061</v>
      </c>
    </row>
    <row r="61" spans="4:5" hidden="1">
      <c r="D61" s="1" t="s">
        <v>90</v>
      </c>
      <c r="E61">
        <v>1394</v>
      </c>
    </row>
    <row r="62" spans="4:5" hidden="1">
      <c r="D62" t="s">
        <v>128</v>
      </c>
      <c r="E62">
        <v>1120</v>
      </c>
    </row>
    <row r="63" spans="4:5" hidden="1">
      <c r="D63" t="s">
        <v>131</v>
      </c>
      <c r="E63">
        <v>1309</v>
      </c>
    </row>
    <row r="64" spans="4:5" hidden="1">
      <c r="D64" s="1" t="s">
        <v>116</v>
      </c>
      <c r="E64">
        <v>49</v>
      </c>
    </row>
    <row r="65" spans="4:5" hidden="1">
      <c r="D65" s="1" t="s">
        <v>124</v>
      </c>
      <c r="E65">
        <v>20265</v>
      </c>
    </row>
    <row r="66" spans="4:5" hidden="1">
      <c r="D66" t="s">
        <v>137</v>
      </c>
      <c r="E66">
        <v>875</v>
      </c>
    </row>
    <row r="67" spans="4:5" hidden="1">
      <c r="D67" s="1" t="s">
        <v>103</v>
      </c>
      <c r="E67">
        <v>2133</v>
      </c>
    </row>
    <row r="68" spans="4:5" hidden="1">
      <c r="D68" s="1" t="s">
        <v>158</v>
      </c>
      <c r="E68">
        <v>3311</v>
      </c>
    </row>
    <row r="69" spans="4:5" hidden="1">
      <c r="D69" t="s">
        <v>147</v>
      </c>
      <c r="E69">
        <v>895</v>
      </c>
    </row>
    <row r="70" spans="4:5" hidden="1">
      <c r="D70" t="s">
        <v>135</v>
      </c>
      <c r="E70">
        <v>39</v>
      </c>
    </row>
    <row r="71" spans="4:5" hidden="1">
      <c r="D71" t="s">
        <v>98</v>
      </c>
      <c r="E71">
        <v>93</v>
      </c>
    </row>
    <row r="72" spans="4:5" hidden="1">
      <c r="D72" s="1" t="s">
        <v>159</v>
      </c>
      <c r="E72">
        <v>782</v>
      </c>
    </row>
    <row r="73" spans="4:5" hidden="1">
      <c r="D73" s="1" t="s">
        <v>114</v>
      </c>
      <c r="E73">
        <v>4315</v>
      </c>
    </row>
    <row r="74" spans="4:5" hidden="1">
      <c r="D74" s="1" t="s">
        <v>120</v>
      </c>
      <c r="E74">
        <v>3803</v>
      </c>
    </row>
    <row r="75" spans="4:5" hidden="1">
      <c r="D75" t="s">
        <v>155</v>
      </c>
      <c r="E75">
        <v>5113</v>
      </c>
    </row>
    <row r="76" spans="4:5" hidden="1">
      <c r="D76" t="s">
        <v>136</v>
      </c>
      <c r="E76">
        <v>304</v>
      </c>
    </row>
    <row r="77" spans="4:5" hidden="1">
      <c r="D77" t="s">
        <v>140</v>
      </c>
      <c r="E77">
        <v>410</v>
      </c>
    </row>
    <row r="78" spans="4:5" hidden="1">
      <c r="D78" t="s">
        <v>85</v>
      </c>
      <c r="E78">
        <v>3331</v>
      </c>
    </row>
    <row r="79" spans="4:5" hidden="1">
      <c r="D79" s="1" t="s">
        <v>161</v>
      </c>
      <c r="E79">
        <v>1246</v>
      </c>
    </row>
    <row r="80" spans="4:5">
      <c r="D80" s="1" t="s">
        <v>92</v>
      </c>
      <c r="E80">
        <v>3845</v>
      </c>
    </row>
    <row r="81" spans="4:5" hidden="1">
      <c r="D81" t="s">
        <v>139</v>
      </c>
      <c r="E81">
        <v>7026</v>
      </c>
    </row>
    <row r="82" spans="4:5" hidden="1">
      <c r="D82" t="s">
        <v>99</v>
      </c>
      <c r="E82">
        <v>2416</v>
      </c>
    </row>
    <row r="83" spans="4:5" hidden="1">
      <c r="D83" s="1" t="s">
        <v>118</v>
      </c>
      <c r="E83">
        <v>449</v>
      </c>
    </row>
    <row r="84" spans="4:5" hidden="1">
      <c r="D84" s="1" t="s">
        <v>125</v>
      </c>
      <c r="E84">
        <v>857</v>
      </c>
    </row>
    <row r="85" spans="4:5" hidden="1">
      <c r="D85" s="1" t="s">
        <v>123</v>
      </c>
      <c r="E85">
        <v>3045</v>
      </c>
    </row>
    <row r="86" spans="4:5" hidden="1">
      <c r="D86" t="s">
        <v>165</v>
      </c>
      <c r="E86">
        <v>-6938</v>
      </c>
    </row>
    <row r="87" spans="4:5" hidden="1">
      <c r="D87" t="s">
        <v>97</v>
      </c>
      <c r="E87">
        <v>383</v>
      </c>
    </row>
    <row r="88" spans="4:5" hidden="1">
      <c r="D88" t="s">
        <v>143</v>
      </c>
      <c r="E88">
        <v>733</v>
      </c>
    </row>
    <row r="89" spans="4:5" hidden="1">
      <c r="D89" t="s">
        <v>175</v>
      </c>
    </row>
    <row r="90" spans="4:5" hidden="1">
      <c r="D90" t="s">
        <v>176</v>
      </c>
    </row>
  </sheetData>
  <autoFilter ref="D3:E90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9"/>
  <sheetViews>
    <sheetView topLeftCell="A70" workbookViewId="0">
      <selection activeCell="AG5" sqref="AG5"/>
    </sheetView>
  </sheetViews>
  <sheetFormatPr defaultColWidth="9" defaultRowHeight="15"/>
  <cols>
    <col min="3" max="3" width="33.28515625" customWidth="1"/>
  </cols>
  <sheetData>
    <row r="3" spans="3:4">
      <c r="C3" t="s">
        <v>94</v>
      </c>
      <c r="D3">
        <v>10931</v>
      </c>
    </row>
    <row r="4" spans="3:4">
      <c r="C4" t="s">
        <v>110</v>
      </c>
      <c r="D4">
        <v>33300</v>
      </c>
    </row>
    <row r="5" spans="3:4">
      <c r="C5" t="s">
        <v>89</v>
      </c>
      <c r="D5">
        <v>2443</v>
      </c>
    </row>
    <row r="6" spans="3:4">
      <c r="C6" t="s">
        <v>160</v>
      </c>
      <c r="D6">
        <v>856</v>
      </c>
    </row>
    <row r="7" spans="3:4">
      <c r="C7" t="s">
        <v>109</v>
      </c>
      <c r="D7">
        <v>808</v>
      </c>
    </row>
    <row r="8" spans="3:4">
      <c r="C8" t="s">
        <v>126</v>
      </c>
      <c r="D8">
        <v>4341</v>
      </c>
    </row>
    <row r="9" spans="3:4">
      <c r="C9" t="s">
        <v>104</v>
      </c>
      <c r="D9">
        <v>1656</v>
      </c>
    </row>
    <row r="10" spans="3:4">
      <c r="C10" t="s">
        <v>112</v>
      </c>
      <c r="D10">
        <v>1344</v>
      </c>
    </row>
    <row r="11" spans="3:4">
      <c r="C11" t="s">
        <v>164</v>
      </c>
      <c r="D11">
        <v>11055</v>
      </c>
    </row>
    <row r="12" spans="3:4">
      <c r="C12" t="s">
        <v>144</v>
      </c>
      <c r="D12">
        <v>12934</v>
      </c>
    </row>
    <row r="13" spans="3:4">
      <c r="C13" t="s">
        <v>138</v>
      </c>
      <c r="D13">
        <v>1557</v>
      </c>
    </row>
    <row r="14" spans="3:4">
      <c r="C14" t="s">
        <v>115</v>
      </c>
      <c r="D14">
        <v>1817</v>
      </c>
    </row>
    <row r="15" spans="3:4">
      <c r="C15" t="s">
        <v>167</v>
      </c>
      <c r="D15">
        <v>61</v>
      </c>
    </row>
    <row r="16" spans="3:4">
      <c r="C16" t="s">
        <v>107</v>
      </c>
      <c r="D16">
        <v>3258</v>
      </c>
    </row>
    <row r="17" spans="3:4">
      <c r="C17" t="s">
        <v>149</v>
      </c>
      <c r="D17">
        <v>531</v>
      </c>
    </row>
    <row r="18" spans="3:4">
      <c r="C18" t="s">
        <v>163</v>
      </c>
      <c r="D18">
        <v>901</v>
      </c>
    </row>
    <row r="19" spans="3:4">
      <c r="C19" t="s">
        <v>162</v>
      </c>
      <c r="D19">
        <v>701</v>
      </c>
    </row>
    <row r="20" spans="3:4">
      <c r="C20" t="s">
        <v>129</v>
      </c>
      <c r="D20">
        <v>178</v>
      </c>
    </row>
    <row r="21" spans="3:4">
      <c r="C21" t="s">
        <v>134</v>
      </c>
      <c r="D21">
        <v>176</v>
      </c>
    </row>
    <row r="22" spans="3:4">
      <c r="C22" t="s">
        <v>177</v>
      </c>
      <c r="D22">
        <v>814</v>
      </c>
    </row>
    <row r="23" spans="3:4">
      <c r="C23" t="s">
        <v>96</v>
      </c>
      <c r="D23">
        <v>10152</v>
      </c>
    </row>
    <row r="24" spans="3:4">
      <c r="C24" t="s">
        <v>121</v>
      </c>
      <c r="D24">
        <v>451</v>
      </c>
    </row>
    <row r="25" spans="3:4">
      <c r="C25" t="s">
        <v>100</v>
      </c>
      <c r="D25">
        <v>379</v>
      </c>
    </row>
    <row r="26" spans="3:4">
      <c r="C26" t="s">
        <v>153</v>
      </c>
      <c r="D26">
        <v>6077</v>
      </c>
    </row>
    <row r="27" spans="3:4">
      <c r="C27" t="s">
        <v>86</v>
      </c>
      <c r="D27">
        <v>883</v>
      </c>
    </row>
    <row r="28" spans="3:4">
      <c r="C28" t="s">
        <v>133</v>
      </c>
      <c r="D28">
        <v>1680</v>
      </c>
    </row>
    <row r="29" spans="3:4">
      <c r="C29" t="s">
        <v>166</v>
      </c>
      <c r="D29">
        <v>329</v>
      </c>
    </row>
    <row r="30" spans="3:4">
      <c r="C30" t="s">
        <v>148</v>
      </c>
      <c r="D30">
        <v>5456</v>
      </c>
    </row>
    <row r="31" spans="3:4">
      <c r="C31" t="s">
        <v>95</v>
      </c>
      <c r="D31">
        <v>9212</v>
      </c>
    </row>
    <row r="32" spans="3:4">
      <c r="C32" t="s">
        <v>102</v>
      </c>
      <c r="D32">
        <v>28</v>
      </c>
    </row>
    <row r="33" spans="3:4">
      <c r="C33" t="s">
        <v>154</v>
      </c>
      <c r="D33">
        <v>415</v>
      </c>
    </row>
    <row r="34" spans="3:4">
      <c r="C34" t="s">
        <v>146</v>
      </c>
      <c r="D34">
        <v>4046</v>
      </c>
    </row>
    <row r="35" spans="3:4">
      <c r="C35" t="s">
        <v>117</v>
      </c>
      <c r="D35">
        <v>7582</v>
      </c>
    </row>
    <row r="36" spans="3:4">
      <c r="C36" t="s">
        <v>132</v>
      </c>
      <c r="D36">
        <v>4845</v>
      </c>
    </row>
    <row r="37" spans="3:4">
      <c r="C37" t="s">
        <v>157</v>
      </c>
      <c r="D37">
        <v>664</v>
      </c>
    </row>
    <row r="38" spans="3:4">
      <c r="C38" t="s">
        <v>88</v>
      </c>
      <c r="D38">
        <v>1833</v>
      </c>
    </row>
    <row r="39" spans="3:4">
      <c r="C39" t="s">
        <v>119</v>
      </c>
      <c r="D39">
        <v>49</v>
      </c>
    </row>
    <row r="40" spans="3:4">
      <c r="C40" t="s">
        <v>108</v>
      </c>
      <c r="D40">
        <v>894</v>
      </c>
    </row>
    <row r="41" spans="3:4">
      <c r="C41" t="s">
        <v>151</v>
      </c>
      <c r="D41">
        <v>1763</v>
      </c>
    </row>
    <row r="42" spans="3:4">
      <c r="C42" t="s">
        <v>156</v>
      </c>
      <c r="D42">
        <v>583</v>
      </c>
    </row>
    <row r="43" spans="3:4">
      <c r="C43" t="s">
        <v>111</v>
      </c>
      <c r="D43">
        <v>1230</v>
      </c>
    </row>
    <row r="44" spans="3:4">
      <c r="C44" t="s">
        <v>113</v>
      </c>
      <c r="D44">
        <v>352</v>
      </c>
    </row>
    <row r="45" spans="3:4">
      <c r="C45" t="s">
        <v>130</v>
      </c>
      <c r="D45">
        <v>160</v>
      </c>
    </row>
    <row r="46" spans="3:4">
      <c r="C46" t="s">
        <v>152</v>
      </c>
      <c r="D46">
        <v>1142</v>
      </c>
    </row>
    <row r="47" spans="3:4">
      <c r="C47" t="s">
        <v>127</v>
      </c>
      <c r="D47">
        <v>2950</v>
      </c>
    </row>
    <row r="48" spans="3:4">
      <c r="C48" t="s">
        <v>122</v>
      </c>
      <c r="D48">
        <v>1224</v>
      </c>
    </row>
    <row r="49" spans="3:4">
      <c r="C49" t="s">
        <v>93</v>
      </c>
      <c r="D49">
        <v>615</v>
      </c>
    </row>
    <row r="50" spans="3:4">
      <c r="C50" t="s">
        <v>169</v>
      </c>
      <c r="D50">
        <v>2461</v>
      </c>
    </row>
    <row r="51" spans="3:4">
      <c r="C51" t="s">
        <v>145</v>
      </c>
      <c r="D51">
        <v>12</v>
      </c>
    </row>
    <row r="52" spans="3:4">
      <c r="C52" t="s">
        <v>91</v>
      </c>
      <c r="D52">
        <v>582</v>
      </c>
    </row>
    <row r="53" spans="3:4">
      <c r="C53" t="s">
        <v>106</v>
      </c>
      <c r="D53">
        <v>54</v>
      </c>
    </row>
    <row r="54" spans="3:4">
      <c r="C54" t="s">
        <v>105</v>
      </c>
      <c r="D54">
        <v>96</v>
      </c>
    </row>
    <row r="55" spans="3:4">
      <c r="C55" t="s">
        <v>87</v>
      </c>
      <c r="D55">
        <v>467</v>
      </c>
    </row>
    <row r="56" spans="3:4">
      <c r="C56" t="s">
        <v>141</v>
      </c>
      <c r="D56">
        <v>559</v>
      </c>
    </row>
    <row r="57" spans="3:4">
      <c r="C57" t="s">
        <v>101</v>
      </c>
      <c r="D57">
        <v>1420</v>
      </c>
    </row>
    <row r="58" spans="3:4">
      <c r="C58" t="s">
        <v>142</v>
      </c>
      <c r="D58">
        <v>62</v>
      </c>
    </row>
    <row r="59" spans="3:4">
      <c r="C59" t="s">
        <v>150</v>
      </c>
      <c r="D59">
        <v>1601</v>
      </c>
    </row>
    <row r="60" spans="3:4">
      <c r="C60" t="s">
        <v>90</v>
      </c>
      <c r="D60">
        <v>269</v>
      </c>
    </row>
    <row r="61" spans="3:4">
      <c r="C61" t="s">
        <v>128</v>
      </c>
      <c r="D61">
        <v>55</v>
      </c>
    </row>
    <row r="62" spans="3:4">
      <c r="C62" t="s">
        <v>131</v>
      </c>
      <c r="D62">
        <v>66</v>
      </c>
    </row>
    <row r="63" spans="3:4">
      <c r="C63" t="s">
        <v>116</v>
      </c>
      <c r="D63">
        <v>64</v>
      </c>
    </row>
    <row r="64" spans="3:4">
      <c r="C64" t="s">
        <v>124</v>
      </c>
      <c r="D64">
        <v>2521</v>
      </c>
    </row>
    <row r="65" spans="3:4">
      <c r="C65" t="s">
        <v>137</v>
      </c>
      <c r="D65">
        <v>236</v>
      </c>
    </row>
    <row r="66" spans="3:4">
      <c r="C66" t="s">
        <v>103</v>
      </c>
      <c r="D66">
        <v>637</v>
      </c>
    </row>
    <row r="67" spans="3:4">
      <c r="C67" t="s">
        <v>158</v>
      </c>
      <c r="D67">
        <v>622</v>
      </c>
    </row>
    <row r="68" spans="3:4">
      <c r="C68" t="s">
        <v>147</v>
      </c>
      <c r="D68">
        <v>114</v>
      </c>
    </row>
    <row r="69" spans="3:4">
      <c r="C69" t="s">
        <v>135</v>
      </c>
      <c r="D69">
        <v>1</v>
      </c>
    </row>
    <row r="70" spans="3:4">
      <c r="C70" t="s">
        <v>98</v>
      </c>
      <c r="D70">
        <v>0</v>
      </c>
    </row>
    <row r="71" spans="3:4">
      <c r="C71" t="s">
        <v>159</v>
      </c>
      <c r="D71">
        <v>547</v>
      </c>
    </row>
    <row r="72" spans="3:4">
      <c r="C72" t="s">
        <v>114</v>
      </c>
      <c r="D72">
        <v>476</v>
      </c>
    </row>
    <row r="73" spans="3:4">
      <c r="C73" t="s">
        <v>120</v>
      </c>
      <c r="D73">
        <v>852</v>
      </c>
    </row>
    <row r="74" spans="3:4">
      <c r="C74" t="s">
        <v>155</v>
      </c>
      <c r="D74">
        <v>719</v>
      </c>
    </row>
    <row r="75" spans="3:4">
      <c r="C75" t="s">
        <v>136</v>
      </c>
      <c r="D75">
        <v>82</v>
      </c>
    </row>
    <row r="76" spans="3:4">
      <c r="C76" t="s">
        <v>140</v>
      </c>
      <c r="D76">
        <v>173</v>
      </c>
    </row>
    <row r="77" spans="3:4">
      <c r="C77" t="s">
        <v>85</v>
      </c>
      <c r="D77">
        <v>1196</v>
      </c>
    </row>
    <row r="78" spans="3:4">
      <c r="C78" t="s">
        <v>161</v>
      </c>
      <c r="D78">
        <v>20</v>
      </c>
    </row>
    <row r="79" spans="3:4">
      <c r="C79" t="s">
        <v>92</v>
      </c>
      <c r="D79">
        <v>1262</v>
      </c>
    </row>
    <row r="80" spans="3:4">
      <c r="C80" t="s">
        <v>139</v>
      </c>
      <c r="D80">
        <v>1664</v>
      </c>
    </row>
    <row r="81" spans="3:4">
      <c r="C81" t="s">
        <v>99</v>
      </c>
      <c r="D81">
        <v>249</v>
      </c>
    </row>
    <row r="82" spans="3:4">
      <c r="C82" t="s">
        <v>118</v>
      </c>
      <c r="D82">
        <v>69</v>
      </c>
    </row>
    <row r="83" spans="3:4">
      <c r="C83" t="s">
        <v>125</v>
      </c>
      <c r="D83">
        <v>191</v>
      </c>
    </row>
    <row r="84" spans="3:4">
      <c r="C84" t="s">
        <v>123</v>
      </c>
      <c r="D84">
        <v>1091</v>
      </c>
    </row>
    <row r="85" spans="3:4">
      <c r="C85" t="s">
        <v>178</v>
      </c>
      <c r="D85">
        <v>2682</v>
      </c>
    </row>
    <row r="86" spans="3:4">
      <c r="C86" t="s">
        <v>97</v>
      </c>
      <c r="D86">
        <v>97</v>
      </c>
    </row>
    <row r="87" spans="3:4">
      <c r="C87" t="s">
        <v>143</v>
      </c>
      <c r="D87">
        <v>77</v>
      </c>
    </row>
    <row r="88" spans="3:4">
      <c r="D88">
        <v>28</v>
      </c>
    </row>
    <row r="89" spans="3:4">
      <c r="D89">
        <v>178030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86"/>
  <sheetViews>
    <sheetView workbookViewId="0">
      <selection activeCell="AG5" sqref="AG5"/>
    </sheetView>
  </sheetViews>
  <sheetFormatPr defaultColWidth="9" defaultRowHeight="15"/>
  <cols>
    <col min="4" max="4" width="32.7109375" customWidth="1"/>
  </cols>
  <sheetData>
    <row r="3" spans="4:5">
      <c r="D3" t="s">
        <v>145</v>
      </c>
      <c r="E3">
        <v>14</v>
      </c>
    </row>
    <row r="4" spans="4:5">
      <c r="D4" t="s">
        <v>123</v>
      </c>
      <c r="E4">
        <v>1528</v>
      </c>
    </row>
    <row r="5" spans="4:5">
      <c r="D5" t="s">
        <v>100</v>
      </c>
      <c r="E5">
        <v>818</v>
      </c>
    </row>
    <row r="6" spans="4:5">
      <c r="D6" t="s">
        <v>108</v>
      </c>
      <c r="E6">
        <v>1480</v>
      </c>
    </row>
    <row r="7" spans="4:5">
      <c r="D7" t="s">
        <v>134</v>
      </c>
      <c r="E7">
        <v>333</v>
      </c>
    </row>
    <row r="8" spans="4:5">
      <c r="D8" t="s">
        <v>144</v>
      </c>
      <c r="E8">
        <v>20159</v>
      </c>
    </row>
    <row r="9" spans="4:5">
      <c r="D9" t="s">
        <v>95</v>
      </c>
      <c r="E9">
        <v>21427</v>
      </c>
    </row>
    <row r="10" spans="4:5">
      <c r="D10" t="s">
        <v>115</v>
      </c>
      <c r="E10">
        <v>4732</v>
      </c>
    </row>
    <row r="11" spans="4:5">
      <c r="D11" t="s">
        <v>109</v>
      </c>
      <c r="E11">
        <v>1866</v>
      </c>
    </row>
    <row r="12" spans="4:5">
      <c r="D12" t="s">
        <v>102</v>
      </c>
      <c r="E12">
        <v>39</v>
      </c>
    </row>
    <row r="13" spans="4:5">
      <c r="D13" t="s">
        <v>104</v>
      </c>
      <c r="E13">
        <v>3425</v>
      </c>
    </row>
    <row r="14" spans="4:5">
      <c r="D14" t="s">
        <v>122</v>
      </c>
      <c r="E14">
        <v>1646</v>
      </c>
    </row>
    <row r="15" spans="4:5">
      <c r="D15" t="s">
        <v>118</v>
      </c>
      <c r="E15">
        <v>186</v>
      </c>
    </row>
    <row r="16" spans="4:5">
      <c r="D16" t="s">
        <v>137</v>
      </c>
      <c r="E16">
        <v>547</v>
      </c>
    </row>
    <row r="17" spans="4:5">
      <c r="D17" t="s">
        <v>164</v>
      </c>
      <c r="E17">
        <v>18707</v>
      </c>
    </row>
    <row r="18" spans="4:5">
      <c r="D18" t="s">
        <v>117</v>
      </c>
      <c r="E18">
        <v>13840</v>
      </c>
    </row>
    <row r="19" spans="4:5">
      <c r="D19" t="s">
        <v>87</v>
      </c>
      <c r="E19">
        <v>1054</v>
      </c>
    </row>
    <row r="20" spans="4:5">
      <c r="D20" t="s">
        <v>155</v>
      </c>
      <c r="E20">
        <v>856</v>
      </c>
    </row>
    <row r="21" spans="4:5">
      <c r="D21" t="s">
        <v>141</v>
      </c>
      <c r="E21">
        <v>946</v>
      </c>
    </row>
    <row r="22" spans="4:5">
      <c r="D22" t="s">
        <v>107</v>
      </c>
      <c r="E22">
        <v>7425</v>
      </c>
    </row>
    <row r="23" spans="4:5">
      <c r="D23" t="s">
        <v>128</v>
      </c>
      <c r="E23">
        <v>94</v>
      </c>
    </row>
    <row r="24" spans="4:5">
      <c r="D24" t="s">
        <v>136</v>
      </c>
      <c r="E24">
        <v>96</v>
      </c>
    </row>
    <row r="25" spans="4:5">
      <c r="D25" t="s">
        <v>112</v>
      </c>
      <c r="E25">
        <v>2858</v>
      </c>
    </row>
    <row r="26" spans="4:5">
      <c r="D26" t="s">
        <v>127</v>
      </c>
      <c r="E26">
        <v>4512</v>
      </c>
    </row>
    <row r="27" spans="4:5">
      <c r="D27" t="s">
        <v>146</v>
      </c>
      <c r="E27">
        <v>5639</v>
      </c>
    </row>
    <row r="28" spans="4:5">
      <c r="D28" t="s">
        <v>160</v>
      </c>
      <c r="E28">
        <v>3798</v>
      </c>
    </row>
    <row r="29" spans="4:5">
      <c r="D29" t="s">
        <v>131</v>
      </c>
      <c r="E29">
        <v>67</v>
      </c>
    </row>
    <row r="30" spans="4:5">
      <c r="D30" t="s">
        <v>125</v>
      </c>
      <c r="E30">
        <v>529</v>
      </c>
    </row>
    <row r="31" spans="4:5">
      <c r="D31" t="s">
        <v>157</v>
      </c>
      <c r="E31">
        <v>1643</v>
      </c>
    </row>
    <row r="32" spans="4:5">
      <c r="D32" t="s">
        <v>106</v>
      </c>
      <c r="E32">
        <v>84</v>
      </c>
    </row>
    <row r="33" spans="4:5">
      <c r="D33" t="s">
        <v>89</v>
      </c>
      <c r="E33">
        <v>15526</v>
      </c>
    </row>
    <row r="34" spans="4:5">
      <c r="D34" t="s">
        <v>101</v>
      </c>
      <c r="E34">
        <v>2030</v>
      </c>
    </row>
    <row r="35" spans="4:5">
      <c r="D35" t="s">
        <v>114</v>
      </c>
      <c r="E35">
        <v>725</v>
      </c>
    </row>
    <row r="36" spans="4:5">
      <c r="D36" t="s">
        <v>132</v>
      </c>
      <c r="E36">
        <v>10218</v>
      </c>
    </row>
    <row r="37" spans="4:5">
      <c r="D37" t="s">
        <v>97</v>
      </c>
      <c r="E37">
        <v>150</v>
      </c>
    </row>
    <row r="38" spans="4:5">
      <c r="D38" t="s">
        <v>162</v>
      </c>
      <c r="E38">
        <v>1530</v>
      </c>
    </row>
    <row r="39" spans="4:5">
      <c r="D39" t="s">
        <v>168</v>
      </c>
      <c r="E39">
        <v>2321</v>
      </c>
    </row>
    <row r="40" spans="4:5">
      <c r="D40" t="s">
        <v>85</v>
      </c>
      <c r="E40">
        <v>1641</v>
      </c>
    </row>
    <row r="41" spans="4:5">
      <c r="D41" t="s">
        <v>88</v>
      </c>
      <c r="E41">
        <v>3166</v>
      </c>
    </row>
    <row r="42" spans="4:5">
      <c r="D42" t="s">
        <v>86</v>
      </c>
      <c r="E42">
        <v>2305</v>
      </c>
    </row>
    <row r="43" spans="4:5">
      <c r="D43" t="s">
        <v>166</v>
      </c>
      <c r="E43">
        <v>530</v>
      </c>
    </row>
    <row r="44" spans="4:5">
      <c r="D44" t="s">
        <v>158</v>
      </c>
      <c r="E44">
        <v>2437</v>
      </c>
    </row>
    <row r="45" spans="4:5">
      <c r="D45" t="s">
        <v>120</v>
      </c>
      <c r="E45">
        <v>1550</v>
      </c>
    </row>
    <row r="46" spans="4:5">
      <c r="D46" t="s">
        <v>119</v>
      </c>
      <c r="E46">
        <v>63</v>
      </c>
    </row>
    <row r="47" spans="4:5">
      <c r="D47" t="s">
        <v>124</v>
      </c>
      <c r="E47">
        <v>3193</v>
      </c>
    </row>
    <row r="48" spans="4:5">
      <c r="D48" t="s">
        <v>147</v>
      </c>
      <c r="E48">
        <v>225</v>
      </c>
    </row>
    <row r="49" spans="4:5">
      <c r="D49" t="s">
        <v>103</v>
      </c>
      <c r="E49">
        <v>1084</v>
      </c>
    </row>
    <row r="50" spans="4:5">
      <c r="D50" t="s">
        <v>153</v>
      </c>
      <c r="E50">
        <v>10617</v>
      </c>
    </row>
    <row r="51" spans="4:5">
      <c r="D51" t="s">
        <v>149</v>
      </c>
      <c r="E51">
        <v>1358</v>
      </c>
    </row>
    <row r="52" spans="4:5">
      <c r="D52" t="s">
        <v>116</v>
      </c>
      <c r="E52">
        <v>106</v>
      </c>
    </row>
    <row r="53" spans="4:5">
      <c r="D53" t="s">
        <v>169</v>
      </c>
      <c r="E53">
        <v>5314</v>
      </c>
    </row>
    <row r="54" spans="4:5">
      <c r="D54" t="s">
        <v>133</v>
      </c>
      <c r="E54">
        <v>3227</v>
      </c>
    </row>
    <row r="55" spans="4:5">
      <c r="D55" t="s">
        <v>156</v>
      </c>
      <c r="E55">
        <v>1157</v>
      </c>
    </row>
    <row r="56" spans="4:5">
      <c r="D56" t="s">
        <v>152</v>
      </c>
      <c r="E56">
        <v>1874</v>
      </c>
    </row>
    <row r="57" spans="4:5">
      <c r="D57" t="s">
        <v>135</v>
      </c>
      <c r="E57">
        <v>2</v>
      </c>
    </row>
    <row r="58" spans="4:5">
      <c r="D58" t="s">
        <v>99</v>
      </c>
      <c r="E58">
        <v>302</v>
      </c>
    </row>
    <row r="59" spans="4:5">
      <c r="D59" t="s">
        <v>94</v>
      </c>
      <c r="E59">
        <v>40479</v>
      </c>
    </row>
    <row r="60" spans="4:5">
      <c r="D60" t="s">
        <v>91</v>
      </c>
      <c r="E60">
        <v>1151</v>
      </c>
    </row>
    <row r="61" spans="4:5">
      <c r="D61" t="s">
        <v>139</v>
      </c>
      <c r="E61">
        <v>2999</v>
      </c>
    </row>
    <row r="62" spans="4:5">
      <c r="D62" t="s">
        <v>138</v>
      </c>
      <c r="E62">
        <v>2109</v>
      </c>
    </row>
    <row r="63" spans="4:5">
      <c r="D63" t="s">
        <v>142</v>
      </c>
      <c r="E63">
        <v>94</v>
      </c>
    </row>
    <row r="64" spans="4:5">
      <c r="D64" t="s">
        <v>96</v>
      </c>
      <c r="E64">
        <v>15089</v>
      </c>
    </row>
    <row r="65" spans="4:5">
      <c r="D65" t="s">
        <v>126</v>
      </c>
      <c r="E65">
        <v>9028</v>
      </c>
    </row>
    <row r="66" spans="4:5">
      <c r="D66" t="s">
        <v>110</v>
      </c>
      <c r="E66">
        <v>81824</v>
      </c>
    </row>
    <row r="67" spans="4:5">
      <c r="D67" t="s">
        <v>159</v>
      </c>
      <c r="E67">
        <v>1248</v>
      </c>
    </row>
    <row r="68" spans="4:5">
      <c r="D68" t="s">
        <v>105</v>
      </c>
      <c r="E68">
        <v>259</v>
      </c>
    </row>
    <row r="69" spans="4:5">
      <c r="D69" t="s">
        <v>163</v>
      </c>
      <c r="E69">
        <v>2596</v>
      </c>
    </row>
    <row r="70" spans="4:5">
      <c r="D70" t="s">
        <v>130</v>
      </c>
      <c r="E70">
        <v>210</v>
      </c>
    </row>
    <row r="71" spans="4:5">
      <c r="D71" t="s">
        <v>92</v>
      </c>
      <c r="E71">
        <v>1800</v>
      </c>
    </row>
    <row r="72" spans="4:5">
      <c r="D72" t="s">
        <v>111</v>
      </c>
      <c r="E72">
        <v>2579</v>
      </c>
    </row>
    <row r="73" spans="4:5">
      <c r="D73" t="s">
        <v>140</v>
      </c>
      <c r="E73">
        <v>194</v>
      </c>
    </row>
    <row r="74" spans="4:5">
      <c r="D74" t="s">
        <v>143</v>
      </c>
      <c r="E74">
        <v>157</v>
      </c>
    </row>
    <row r="75" spans="4:5">
      <c r="D75" t="s">
        <v>178</v>
      </c>
      <c r="E75">
        <v>3753</v>
      </c>
    </row>
    <row r="76" spans="4:5">
      <c r="D76" t="s">
        <v>150</v>
      </c>
      <c r="E76">
        <v>2961</v>
      </c>
    </row>
    <row r="77" spans="4:5">
      <c r="D77" t="s">
        <v>151</v>
      </c>
      <c r="E77">
        <v>4833</v>
      </c>
    </row>
    <row r="78" spans="4:5">
      <c r="D78" t="s">
        <v>121</v>
      </c>
      <c r="E78">
        <v>1696</v>
      </c>
    </row>
    <row r="79" spans="4:5">
      <c r="D79" t="s">
        <v>154</v>
      </c>
      <c r="E79">
        <v>823</v>
      </c>
    </row>
    <row r="80" spans="4:5">
      <c r="D80" t="s">
        <v>93</v>
      </c>
      <c r="E80">
        <v>1278</v>
      </c>
    </row>
    <row r="81" spans="4:5">
      <c r="D81" t="s">
        <v>113</v>
      </c>
      <c r="E81">
        <v>684</v>
      </c>
    </row>
    <row r="82" spans="4:5">
      <c r="D82" t="s">
        <v>148</v>
      </c>
      <c r="E82">
        <v>8840</v>
      </c>
    </row>
    <row r="83" spans="4:5">
      <c r="D83" t="s">
        <v>167</v>
      </c>
      <c r="E83">
        <v>232</v>
      </c>
    </row>
    <row r="84" spans="4:5">
      <c r="D84" t="s">
        <v>90</v>
      </c>
      <c r="E84">
        <v>308</v>
      </c>
    </row>
    <row r="85" spans="4:5">
      <c r="D85" t="s">
        <v>129</v>
      </c>
      <c r="E85">
        <v>489</v>
      </c>
    </row>
    <row r="86" spans="4:5">
      <c r="D86" t="s">
        <v>161</v>
      </c>
      <c r="E86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Рейтинг</vt:lpstr>
      <vt:lpstr>Лист5</vt:lpstr>
      <vt:lpstr>Лист4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gto_oks</dc:creator>
  <cp:lastModifiedBy>ДЮСШ</cp:lastModifiedBy>
  <cp:lastPrinted>2023-05-05T10:54:20Z</cp:lastPrinted>
  <dcterms:created xsi:type="dcterms:W3CDTF">2006-09-16T00:00:00Z</dcterms:created>
  <dcterms:modified xsi:type="dcterms:W3CDTF">2023-11-24T10:19:21Z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B3F94D29783E4C049018083CB0CA8F27</vt:lpwstr>
  </property>
  <property fmtid="{D5CDD505-2E9C-101B-9397-08002B2CF9AE}" pid="3" name="KSOProductBuildVer">
    <vt:lpwstr>1049-11.2.0.10463</vt:lpwstr>
  </property>
</Properties>
</file>