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TO\Downloads\"/>
    </mc:Choice>
  </mc:AlternateContent>
  <xr:revisionPtr revIDLastSave="0" documentId="13_ncr:1_{487725B4-B86E-4898-840F-68B83DEB593B}" xr6:coauthVersionLast="37" xr6:coauthVersionMax="47" xr10:uidLastSave="{00000000-0000-0000-0000-000000000000}"/>
  <bookViews>
    <workbookView xWindow="0" yWindow="0" windowWidth="23040" windowHeight="8484" tabRatio="872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Лист3!$D$2:$E$91</definedName>
    <definedName name="_xlnm._FilterDatabase" localSheetId="2" hidden="1">Лист6!$C$2:$D$87</definedName>
    <definedName name="_xlnm._FilterDatabase" localSheetId="0" hidden="1">Рейтинг!$B$4:$AI$52</definedName>
    <definedName name="_xlnm._FilterDatabase" localSheetId="3" hidden="1">СМИ!$C$3:$D$88</definedName>
    <definedName name="_xlnm.Print_Area" localSheetId="0">Рейтинг!$A$2:$AI$56</definedName>
  </definedNames>
  <calcPr calcId="181029"/>
</workbook>
</file>

<file path=xl/calcChain.xml><?xml version="1.0" encoding="utf-8"?>
<calcChain xmlns="http://schemas.openxmlformats.org/spreadsheetml/2006/main">
  <c r="N50" i="1" l="1"/>
  <c r="L50" i="1"/>
  <c r="V50" i="1"/>
  <c r="Y50" i="1"/>
  <c r="AD50" i="1"/>
  <c r="T50" i="1" l="1"/>
  <c r="R50" i="1"/>
  <c r="H50" i="1"/>
  <c r="F50" i="1"/>
  <c r="AD51" i="1"/>
  <c r="Y51" i="1"/>
  <c r="V51" i="1"/>
  <c r="T51" i="1"/>
  <c r="R51" i="1"/>
  <c r="N51" i="1"/>
  <c r="L51" i="1"/>
  <c r="H51" i="1"/>
  <c r="F51" i="1"/>
  <c r="AD46" i="1"/>
  <c r="Y46" i="1"/>
  <c r="V46" i="1"/>
  <c r="T46" i="1"/>
  <c r="R46" i="1"/>
  <c r="N46" i="1"/>
  <c r="L46" i="1"/>
  <c r="H46" i="1"/>
  <c r="F46" i="1"/>
  <c r="AD47" i="1"/>
  <c r="Y47" i="1"/>
  <c r="V47" i="1"/>
  <c r="T47" i="1"/>
  <c r="R47" i="1"/>
  <c r="N47" i="1"/>
  <c r="L47" i="1"/>
  <c r="H47" i="1"/>
  <c r="F47" i="1"/>
  <c r="AD49" i="1"/>
  <c r="Y49" i="1"/>
  <c r="V49" i="1"/>
  <c r="T49" i="1"/>
  <c r="R49" i="1"/>
  <c r="N49" i="1"/>
  <c r="L49" i="1"/>
  <c r="H49" i="1"/>
  <c r="F49" i="1"/>
  <c r="AD41" i="1"/>
  <c r="Y41" i="1"/>
  <c r="V41" i="1"/>
  <c r="T41" i="1"/>
  <c r="R41" i="1"/>
  <c r="N41" i="1"/>
  <c r="L41" i="1"/>
  <c r="H41" i="1"/>
  <c r="F41" i="1"/>
  <c r="AD43" i="1"/>
  <c r="Y43" i="1"/>
  <c r="V43" i="1"/>
  <c r="T43" i="1"/>
  <c r="R43" i="1"/>
  <c r="N43" i="1"/>
  <c r="L43" i="1"/>
  <c r="H43" i="1"/>
  <c r="F43" i="1"/>
  <c r="AD36" i="1"/>
  <c r="Y36" i="1"/>
  <c r="V36" i="1"/>
  <c r="T36" i="1"/>
  <c r="R36" i="1"/>
  <c r="N36" i="1"/>
  <c r="L36" i="1"/>
  <c r="H36" i="1"/>
  <c r="F36" i="1"/>
  <c r="AD44" i="1"/>
  <c r="Y44" i="1"/>
  <c r="V44" i="1"/>
  <c r="T44" i="1"/>
  <c r="R44" i="1"/>
  <c r="N44" i="1"/>
  <c r="L44" i="1"/>
  <c r="H44" i="1"/>
  <c r="F44" i="1"/>
  <c r="AD14" i="1"/>
  <c r="Y14" i="1"/>
  <c r="V14" i="1"/>
  <c r="T14" i="1"/>
  <c r="R14" i="1"/>
  <c r="N14" i="1"/>
  <c r="L14" i="1"/>
  <c r="H14" i="1"/>
  <c r="F14" i="1"/>
  <c r="AD31" i="1"/>
  <c r="Y31" i="1"/>
  <c r="V31" i="1"/>
  <c r="T31" i="1"/>
  <c r="R31" i="1"/>
  <c r="N31" i="1"/>
  <c r="L31" i="1"/>
  <c r="H31" i="1"/>
  <c r="F31" i="1"/>
  <c r="AD37" i="1"/>
  <c r="Y37" i="1"/>
  <c r="V37" i="1"/>
  <c r="T37" i="1"/>
  <c r="R37" i="1"/>
  <c r="N37" i="1"/>
  <c r="L37" i="1"/>
  <c r="H37" i="1"/>
  <c r="F37" i="1"/>
  <c r="AD35" i="1"/>
  <c r="Y35" i="1"/>
  <c r="V35" i="1"/>
  <c r="T35" i="1"/>
  <c r="R35" i="1"/>
  <c r="N35" i="1"/>
  <c r="L35" i="1"/>
  <c r="H35" i="1"/>
  <c r="F35" i="1"/>
  <c r="AD28" i="1"/>
  <c r="Y28" i="1"/>
  <c r="V28" i="1"/>
  <c r="T28" i="1"/>
  <c r="R28" i="1"/>
  <c r="N28" i="1"/>
  <c r="L28" i="1"/>
  <c r="H28" i="1"/>
  <c r="F28" i="1"/>
  <c r="AD40" i="1"/>
  <c r="Y40" i="1"/>
  <c r="V40" i="1"/>
  <c r="T40" i="1"/>
  <c r="R40" i="1"/>
  <c r="N40" i="1"/>
  <c r="L40" i="1"/>
  <c r="H40" i="1"/>
  <c r="F40" i="1"/>
  <c r="AD21" i="1"/>
  <c r="Y21" i="1"/>
  <c r="V21" i="1"/>
  <c r="T21" i="1"/>
  <c r="R21" i="1"/>
  <c r="N21" i="1"/>
  <c r="L21" i="1"/>
  <c r="H21" i="1"/>
  <c r="F21" i="1"/>
  <c r="AD42" i="1"/>
  <c r="Y42" i="1"/>
  <c r="V42" i="1"/>
  <c r="T42" i="1"/>
  <c r="R42" i="1"/>
  <c r="N42" i="1"/>
  <c r="L42" i="1"/>
  <c r="H42" i="1"/>
  <c r="F42" i="1"/>
  <c r="AD34" i="1"/>
  <c r="Y34" i="1"/>
  <c r="V34" i="1"/>
  <c r="T34" i="1"/>
  <c r="R34" i="1"/>
  <c r="N34" i="1"/>
  <c r="L34" i="1"/>
  <c r="H34" i="1"/>
  <c r="F34" i="1"/>
  <c r="AD32" i="1"/>
  <c r="Y32" i="1"/>
  <c r="V32" i="1"/>
  <c r="T32" i="1"/>
  <c r="R32" i="1"/>
  <c r="N32" i="1"/>
  <c r="L32" i="1"/>
  <c r="H32" i="1"/>
  <c r="F32" i="1"/>
  <c r="AD48" i="1"/>
  <c r="Y48" i="1"/>
  <c r="V48" i="1"/>
  <c r="T48" i="1"/>
  <c r="R48" i="1"/>
  <c r="N48" i="1"/>
  <c r="L48" i="1"/>
  <c r="H48" i="1"/>
  <c r="F48" i="1"/>
  <c r="AD24" i="1"/>
  <c r="Y24" i="1"/>
  <c r="V24" i="1"/>
  <c r="T24" i="1"/>
  <c r="R24" i="1"/>
  <c r="N24" i="1"/>
  <c r="L24" i="1"/>
  <c r="H24" i="1"/>
  <c r="F24" i="1"/>
  <c r="AD38" i="1"/>
  <c r="Y38" i="1"/>
  <c r="V38" i="1"/>
  <c r="T38" i="1"/>
  <c r="R38" i="1"/>
  <c r="N38" i="1"/>
  <c r="L38" i="1"/>
  <c r="H38" i="1"/>
  <c r="F38" i="1"/>
  <c r="AD39" i="1"/>
  <c r="Y39" i="1"/>
  <c r="V39" i="1"/>
  <c r="T39" i="1"/>
  <c r="R39" i="1"/>
  <c r="N39" i="1"/>
  <c r="L39" i="1"/>
  <c r="H39" i="1"/>
  <c r="F39" i="1"/>
  <c r="AD33" i="1"/>
  <c r="Y33" i="1"/>
  <c r="V33" i="1"/>
  <c r="T33" i="1"/>
  <c r="R33" i="1"/>
  <c r="N33" i="1"/>
  <c r="L33" i="1"/>
  <c r="H33" i="1"/>
  <c r="F33" i="1"/>
  <c r="AD15" i="1"/>
  <c r="Y15" i="1"/>
  <c r="V15" i="1"/>
  <c r="T15" i="1"/>
  <c r="R15" i="1"/>
  <c r="N15" i="1"/>
  <c r="L15" i="1"/>
  <c r="H15" i="1"/>
  <c r="F15" i="1"/>
  <c r="AD29" i="1"/>
  <c r="Y29" i="1"/>
  <c r="V29" i="1"/>
  <c r="T29" i="1"/>
  <c r="R29" i="1"/>
  <c r="N29" i="1"/>
  <c r="L29" i="1"/>
  <c r="H29" i="1"/>
  <c r="F29" i="1"/>
  <c r="AD19" i="1"/>
  <c r="Y19" i="1"/>
  <c r="V19" i="1"/>
  <c r="T19" i="1"/>
  <c r="R19" i="1"/>
  <c r="N19" i="1"/>
  <c r="L19" i="1"/>
  <c r="H19" i="1"/>
  <c r="F19" i="1"/>
  <c r="AD22" i="1"/>
  <c r="Y22" i="1"/>
  <c r="V22" i="1"/>
  <c r="T22" i="1"/>
  <c r="R22" i="1"/>
  <c r="N22" i="1"/>
  <c r="L22" i="1"/>
  <c r="H22" i="1"/>
  <c r="F22" i="1"/>
  <c r="AD18" i="1"/>
  <c r="Y18" i="1"/>
  <c r="V18" i="1"/>
  <c r="T18" i="1"/>
  <c r="R18" i="1"/>
  <c r="N18" i="1"/>
  <c r="L18" i="1"/>
  <c r="H18" i="1"/>
  <c r="F18" i="1"/>
  <c r="AD26" i="1"/>
  <c r="Y26" i="1"/>
  <c r="V26" i="1"/>
  <c r="T26" i="1"/>
  <c r="R26" i="1"/>
  <c r="N26" i="1"/>
  <c r="L26" i="1"/>
  <c r="H26" i="1"/>
  <c r="F26" i="1"/>
  <c r="AD17" i="1"/>
  <c r="Y17" i="1"/>
  <c r="V17" i="1"/>
  <c r="T17" i="1"/>
  <c r="R17" i="1"/>
  <c r="N17" i="1"/>
  <c r="L17" i="1"/>
  <c r="H17" i="1"/>
  <c r="F17" i="1"/>
  <c r="AD9" i="1"/>
  <c r="Y9" i="1"/>
  <c r="V9" i="1"/>
  <c r="T9" i="1"/>
  <c r="R9" i="1"/>
  <c r="N9" i="1"/>
  <c r="L9" i="1"/>
  <c r="H9" i="1"/>
  <c r="F9" i="1"/>
  <c r="AD27" i="1"/>
  <c r="Y27" i="1"/>
  <c r="V27" i="1"/>
  <c r="T27" i="1"/>
  <c r="R27" i="1"/>
  <c r="N27" i="1"/>
  <c r="L27" i="1"/>
  <c r="H27" i="1"/>
  <c r="F27" i="1"/>
  <c r="AD12" i="1"/>
  <c r="Y12" i="1"/>
  <c r="V12" i="1"/>
  <c r="T12" i="1"/>
  <c r="R12" i="1"/>
  <c r="N12" i="1"/>
  <c r="L12" i="1"/>
  <c r="H12" i="1"/>
  <c r="F12" i="1"/>
  <c r="AD23" i="1"/>
  <c r="Y23" i="1"/>
  <c r="V23" i="1"/>
  <c r="T23" i="1"/>
  <c r="R23" i="1"/>
  <c r="N23" i="1"/>
  <c r="L23" i="1"/>
  <c r="H23" i="1"/>
  <c r="F23" i="1"/>
  <c r="AD8" i="1"/>
  <c r="Y8" i="1"/>
  <c r="V8" i="1"/>
  <c r="T8" i="1"/>
  <c r="R8" i="1"/>
  <c r="N8" i="1"/>
  <c r="L8" i="1"/>
  <c r="H8" i="1"/>
  <c r="F8" i="1"/>
  <c r="AD30" i="1"/>
  <c r="Y30" i="1"/>
  <c r="V30" i="1"/>
  <c r="T30" i="1"/>
  <c r="R30" i="1"/>
  <c r="N30" i="1"/>
  <c r="L30" i="1"/>
  <c r="H30" i="1"/>
  <c r="F30" i="1"/>
  <c r="AD20" i="1"/>
  <c r="Y20" i="1"/>
  <c r="V20" i="1"/>
  <c r="T20" i="1"/>
  <c r="R20" i="1"/>
  <c r="N20" i="1"/>
  <c r="L20" i="1"/>
  <c r="H20" i="1"/>
  <c r="F20" i="1"/>
  <c r="AD45" i="1"/>
  <c r="Y45" i="1"/>
  <c r="V45" i="1"/>
  <c r="T45" i="1"/>
  <c r="R45" i="1"/>
  <c r="N45" i="1"/>
  <c r="L45" i="1"/>
  <c r="H45" i="1"/>
  <c r="F45" i="1"/>
  <c r="AD25" i="1"/>
  <c r="Y25" i="1"/>
  <c r="V25" i="1"/>
  <c r="T25" i="1"/>
  <c r="R25" i="1"/>
  <c r="N25" i="1"/>
  <c r="L25" i="1"/>
  <c r="H25" i="1"/>
  <c r="F25" i="1"/>
  <c r="AD10" i="1"/>
  <c r="Y10" i="1"/>
  <c r="V10" i="1"/>
  <c r="T10" i="1"/>
  <c r="R10" i="1"/>
  <c r="N10" i="1"/>
  <c r="L10" i="1"/>
  <c r="H10" i="1"/>
  <c r="F10" i="1"/>
  <c r="AD7" i="1"/>
  <c r="Y7" i="1"/>
  <c r="V7" i="1"/>
  <c r="T7" i="1"/>
  <c r="R7" i="1"/>
  <c r="N7" i="1"/>
  <c r="L7" i="1"/>
  <c r="H7" i="1"/>
  <c r="F7" i="1"/>
  <c r="AD11" i="1"/>
  <c r="Y11" i="1"/>
  <c r="V11" i="1"/>
  <c r="T11" i="1"/>
  <c r="R11" i="1"/>
  <c r="N11" i="1"/>
  <c r="L11" i="1"/>
  <c r="H11" i="1"/>
  <c r="F11" i="1"/>
  <c r="AD16" i="1"/>
  <c r="Y16" i="1"/>
  <c r="V16" i="1"/>
  <c r="T16" i="1"/>
  <c r="R16" i="1"/>
  <c r="N16" i="1"/>
  <c r="L16" i="1"/>
  <c r="H16" i="1"/>
  <c r="F16" i="1"/>
  <c r="AD6" i="1"/>
  <c r="AE50" i="1" s="1"/>
  <c r="Y6" i="1"/>
  <c r="V6" i="1"/>
  <c r="T6" i="1"/>
  <c r="R6" i="1"/>
  <c r="N6" i="1"/>
  <c r="L6" i="1"/>
  <c r="H6" i="1"/>
  <c r="F6" i="1"/>
  <c r="AD13" i="1"/>
  <c r="Y13" i="1"/>
  <c r="V13" i="1"/>
  <c r="T13" i="1"/>
  <c r="R13" i="1"/>
  <c r="N13" i="1"/>
  <c r="L13" i="1"/>
  <c r="H13" i="1"/>
  <c r="F13" i="1"/>
  <c r="O50" i="1" l="1"/>
  <c r="AA50" i="1"/>
  <c r="W50" i="1"/>
  <c r="M50" i="1"/>
  <c r="Z50" i="1"/>
  <c r="G50" i="1"/>
  <c r="I50" i="1"/>
  <c r="U50" i="1"/>
  <c r="S50" i="1"/>
  <c r="G6" i="1"/>
  <c r="I11" i="1"/>
  <c r="I6" i="1"/>
  <c r="O16" i="1"/>
  <c r="I16" i="1"/>
  <c r="O11" i="1"/>
  <c r="AE6" i="1"/>
  <c r="Z13" i="1"/>
  <c r="Z45" i="1"/>
  <c r="M16" i="1"/>
  <c r="U16" i="1"/>
  <c r="U45" i="1"/>
  <c r="U6" i="1"/>
  <c r="W13" i="1"/>
  <c r="S10" i="1"/>
  <c r="W11" i="1"/>
  <c r="W6" i="1"/>
  <c r="W16" i="1"/>
  <c r="AE51" i="1"/>
  <c r="AE47" i="1"/>
  <c r="AE41" i="1"/>
  <c r="AE36" i="1"/>
  <c r="AE14" i="1"/>
  <c r="AE37" i="1"/>
  <c r="AE28" i="1"/>
  <c r="AE21" i="1"/>
  <c r="AE34" i="1"/>
  <c r="AE48" i="1"/>
  <c r="AE38" i="1"/>
  <c r="AE33" i="1"/>
  <c r="AE19" i="1"/>
  <c r="AE18" i="1"/>
  <c r="AE23" i="1"/>
  <c r="AE13" i="1"/>
  <c r="AE27" i="1"/>
  <c r="AE30" i="1"/>
  <c r="AE10" i="1"/>
  <c r="AE17" i="1"/>
  <c r="M47" i="1"/>
  <c r="M41" i="1"/>
  <c r="M36" i="1"/>
  <c r="M14" i="1"/>
  <c r="M37" i="1"/>
  <c r="M28" i="1"/>
  <c r="M21" i="1"/>
  <c r="M34" i="1"/>
  <c r="M48" i="1"/>
  <c r="M38" i="1"/>
  <c r="M33" i="1"/>
  <c r="M26" i="1"/>
  <c r="M30" i="1"/>
  <c r="M19" i="1"/>
  <c r="M18" i="1"/>
  <c r="M12" i="1"/>
  <c r="M45" i="1"/>
  <c r="M27" i="1"/>
  <c r="S13" i="1"/>
  <c r="M6" i="1"/>
  <c r="G47" i="1"/>
  <c r="G41" i="1"/>
  <c r="G36" i="1"/>
  <c r="G14" i="1"/>
  <c r="G37" i="1"/>
  <c r="G28" i="1"/>
  <c r="G21" i="1"/>
  <c r="G34" i="1"/>
  <c r="G48" i="1"/>
  <c r="G38" i="1"/>
  <c r="G33" i="1"/>
  <c r="G30" i="1"/>
  <c r="G19" i="1"/>
  <c r="G18" i="1"/>
  <c r="G45" i="1"/>
  <c r="G27" i="1"/>
  <c r="M13" i="1"/>
  <c r="AA13" i="1"/>
  <c r="Z16" i="1"/>
  <c r="U11" i="1"/>
  <c r="Z7" i="1"/>
  <c r="G13" i="1"/>
  <c r="O51" i="1"/>
  <c r="O47" i="1"/>
  <c r="O41" i="1"/>
  <c r="O36" i="1"/>
  <c r="O14" i="1"/>
  <c r="O37" i="1"/>
  <c r="O28" i="1"/>
  <c r="O21" i="1"/>
  <c r="O34" i="1"/>
  <c r="O48" i="1"/>
  <c r="O22" i="1"/>
  <c r="O23" i="1"/>
  <c r="O13" i="1"/>
  <c r="O38" i="1"/>
  <c r="O33" i="1"/>
  <c r="O9" i="1"/>
  <c r="O30" i="1"/>
  <c r="O19" i="1"/>
  <c r="O17" i="1"/>
  <c r="W47" i="1"/>
  <c r="W41" i="1"/>
  <c r="W36" i="1"/>
  <c r="W14" i="1"/>
  <c r="W37" i="1"/>
  <c r="W28" i="1"/>
  <c r="W21" i="1"/>
  <c r="W34" i="1"/>
  <c r="W48" i="1"/>
  <c r="W38" i="1"/>
  <c r="W33" i="1"/>
  <c r="W12" i="1"/>
  <c r="W30" i="1"/>
  <c r="W19" i="1"/>
  <c r="W18" i="1"/>
  <c r="W26" i="1"/>
  <c r="W45" i="1"/>
  <c r="W27" i="1"/>
  <c r="O6" i="1"/>
  <c r="Z6" i="1"/>
  <c r="S16" i="1"/>
  <c r="AA16" i="1"/>
  <c r="G7" i="1"/>
  <c r="S7" i="1"/>
  <c r="AA7" i="1"/>
  <c r="I25" i="1"/>
  <c r="U25" i="1"/>
  <c r="I20" i="1"/>
  <c r="U20" i="1"/>
  <c r="O8" i="1"/>
  <c r="AA8" i="1"/>
  <c r="M23" i="1"/>
  <c r="W23" i="1"/>
  <c r="M17" i="1"/>
  <c r="W17" i="1"/>
  <c r="I51" i="1"/>
  <c r="I47" i="1"/>
  <c r="I41" i="1"/>
  <c r="I36" i="1"/>
  <c r="I14" i="1"/>
  <c r="I37" i="1"/>
  <c r="I23" i="1"/>
  <c r="I13" i="1"/>
  <c r="I38" i="1"/>
  <c r="I33" i="1"/>
  <c r="I30" i="1"/>
  <c r="I28" i="1"/>
  <c r="I21" i="1"/>
  <c r="I34" i="1"/>
  <c r="I48" i="1"/>
  <c r="I19" i="1"/>
  <c r="I17" i="1"/>
  <c r="AE16" i="1"/>
  <c r="G11" i="1"/>
  <c r="M11" i="1"/>
  <c r="S11" i="1"/>
  <c r="I7" i="1"/>
  <c r="U7" i="1"/>
  <c r="AE7" i="1"/>
  <c r="G10" i="1"/>
  <c r="M10" i="1"/>
  <c r="W10" i="1"/>
  <c r="M25" i="1"/>
  <c r="W25" i="1"/>
  <c r="M20" i="1"/>
  <c r="W20" i="1"/>
  <c r="G8" i="1"/>
  <c r="S8" i="1"/>
  <c r="AE8" i="1"/>
  <c r="I27" i="1"/>
  <c r="U27" i="1"/>
  <c r="AE9" i="1"/>
  <c r="I18" i="1"/>
  <c r="U18" i="1"/>
  <c r="G16" i="1"/>
  <c r="AE11" i="1"/>
  <c r="M7" i="1"/>
  <c r="W7" i="1"/>
  <c r="AA10" i="1"/>
  <c r="O25" i="1"/>
  <c r="AA25" i="1"/>
  <c r="AB25" i="1" s="1"/>
  <c r="Z25" i="1"/>
  <c r="O45" i="1"/>
  <c r="AE45" i="1"/>
  <c r="O20" i="1"/>
  <c r="Z20" i="1"/>
  <c r="I8" i="1"/>
  <c r="U8" i="1"/>
  <c r="G23" i="1"/>
  <c r="S23" i="1"/>
  <c r="I9" i="1"/>
  <c r="U9" i="1"/>
  <c r="G17" i="1"/>
  <c r="S17" i="1"/>
  <c r="I22" i="1"/>
  <c r="U22" i="1"/>
  <c r="S47" i="1"/>
  <c r="S41" i="1"/>
  <c r="S36" i="1"/>
  <c r="S14" i="1"/>
  <c r="S37" i="1"/>
  <c r="S28" i="1"/>
  <c r="S21" i="1"/>
  <c r="S34" i="1"/>
  <c r="S48" i="1"/>
  <c r="S38" i="1"/>
  <c r="S33" i="1"/>
  <c r="S30" i="1"/>
  <c r="S19" i="1"/>
  <c r="S18" i="1"/>
  <c r="S45" i="1"/>
  <c r="S27" i="1"/>
  <c r="S6" i="1"/>
  <c r="U51" i="1"/>
  <c r="U47" i="1"/>
  <c r="U41" i="1"/>
  <c r="U36" i="1"/>
  <c r="U14" i="1"/>
  <c r="U37" i="1"/>
  <c r="U28" i="1"/>
  <c r="U21" i="1"/>
  <c r="U34" i="1"/>
  <c r="U48" i="1"/>
  <c r="U23" i="1"/>
  <c r="U13" i="1"/>
  <c r="U38" i="1"/>
  <c r="U33" i="1"/>
  <c r="U30" i="1"/>
  <c r="U19" i="1"/>
  <c r="U17" i="1"/>
  <c r="AA14" i="1"/>
  <c r="AA28" i="1"/>
  <c r="AA34" i="1"/>
  <c r="AA38" i="1"/>
  <c r="AA19" i="1"/>
  <c r="Z51" i="1"/>
  <c r="Z47" i="1"/>
  <c r="Z41" i="1"/>
  <c r="Z36" i="1"/>
  <c r="Z14" i="1"/>
  <c r="Z37" i="1"/>
  <c r="AA26" i="1"/>
  <c r="Z9" i="1"/>
  <c r="AA23" i="1"/>
  <c r="AB23" i="1" s="1"/>
  <c r="AA20" i="1"/>
  <c r="Z23" i="1"/>
  <c r="AA6" i="1"/>
  <c r="Z28" i="1"/>
  <c r="Z21" i="1"/>
  <c r="Z34" i="1"/>
  <c r="Z48" i="1"/>
  <c r="Z38" i="1"/>
  <c r="Z33" i="1"/>
  <c r="AA29" i="1"/>
  <c r="AA22" i="1"/>
  <c r="AB22" i="1" s="1"/>
  <c r="AA17" i="1"/>
  <c r="AA12" i="1"/>
  <c r="AB12" i="1" s="1"/>
  <c r="Z30" i="1"/>
  <c r="Z19" i="1"/>
  <c r="Z17" i="1"/>
  <c r="AA9" i="1"/>
  <c r="AB9" i="1" s="1"/>
  <c r="AA45" i="1"/>
  <c r="AA11" i="1"/>
  <c r="Z11" i="1"/>
  <c r="O7" i="1"/>
  <c r="I10" i="1"/>
  <c r="O10" i="1"/>
  <c r="U10" i="1"/>
  <c r="Z10" i="1"/>
  <c r="G25" i="1"/>
  <c r="S25" i="1"/>
  <c r="AE25" i="1"/>
  <c r="I45" i="1"/>
  <c r="G20" i="1"/>
  <c r="S20" i="1"/>
  <c r="AE20" i="1"/>
  <c r="AA30" i="1"/>
  <c r="M8" i="1"/>
  <c r="W8" i="1"/>
  <c r="G12" i="1"/>
  <c r="S12" i="1"/>
  <c r="O27" i="1"/>
  <c r="G26" i="1"/>
  <c r="S26" i="1"/>
  <c r="O18" i="1"/>
  <c r="Z18" i="1"/>
  <c r="Z8" i="1"/>
  <c r="Z12" i="1"/>
  <c r="G9" i="1"/>
  <c r="O26" i="1"/>
  <c r="S22" i="1"/>
  <c r="Z22" i="1"/>
  <c r="O29" i="1"/>
  <c r="Z29" i="1"/>
  <c r="G15" i="1"/>
  <c r="AE15" i="1"/>
  <c r="AE39" i="1"/>
  <c r="U12" i="1"/>
  <c r="AA27" i="1"/>
  <c r="AB27" i="1" s="1"/>
  <c r="W9" i="1"/>
  <c r="I26" i="1"/>
  <c r="AE26" i="1"/>
  <c r="M22" i="1"/>
  <c r="G29" i="1"/>
  <c r="S29" i="1"/>
  <c r="I15" i="1"/>
  <c r="U15" i="1"/>
  <c r="I39" i="1"/>
  <c r="U39" i="1"/>
  <c r="O12" i="1"/>
  <c r="Z27" i="1"/>
  <c r="S9" i="1"/>
  <c r="Z26" i="1"/>
  <c r="G22" i="1"/>
  <c r="AE22" i="1"/>
  <c r="I29" i="1"/>
  <c r="U29" i="1"/>
  <c r="AE29" i="1"/>
  <c r="I12" i="1"/>
  <c r="AE12" i="1"/>
  <c r="M9" i="1"/>
  <c r="U26" i="1"/>
  <c r="AA18" i="1"/>
  <c r="W22" i="1"/>
  <c r="M29" i="1"/>
  <c r="W29" i="1"/>
  <c r="O15" i="1"/>
  <c r="Z15" i="1"/>
  <c r="AA15" i="1"/>
  <c r="O39" i="1"/>
  <c r="Z39" i="1"/>
  <c r="AA39" i="1"/>
  <c r="O24" i="1"/>
  <c r="Z24" i="1"/>
  <c r="AA24" i="1"/>
  <c r="AB24" i="1" s="1"/>
  <c r="O32" i="1"/>
  <c r="Z32" i="1"/>
  <c r="AA32" i="1"/>
  <c r="O42" i="1"/>
  <c r="Z42" i="1"/>
  <c r="AA42" i="1"/>
  <c r="AB42" i="1" s="1"/>
  <c r="O40" i="1"/>
  <c r="Z40" i="1"/>
  <c r="AA40" i="1"/>
  <c r="O35" i="1"/>
  <c r="Z35" i="1"/>
  <c r="O31" i="1"/>
  <c r="Z31" i="1"/>
  <c r="O44" i="1"/>
  <c r="Z44" i="1"/>
  <c r="O43" i="1"/>
  <c r="Z43" i="1"/>
  <c r="O49" i="1"/>
  <c r="Z49" i="1"/>
  <c r="O46" i="1"/>
  <c r="AA46" i="1"/>
  <c r="Z46" i="1"/>
  <c r="W51" i="1"/>
  <c r="S15" i="1"/>
  <c r="G39" i="1"/>
  <c r="S39" i="1"/>
  <c r="G24" i="1"/>
  <c r="S24" i="1"/>
  <c r="G32" i="1"/>
  <c r="S32" i="1"/>
  <c r="G42" i="1"/>
  <c r="S42" i="1"/>
  <c r="G40" i="1"/>
  <c r="S40" i="1"/>
  <c r="G35" i="1"/>
  <c r="S35" i="1"/>
  <c r="AA35" i="1"/>
  <c r="G31" i="1"/>
  <c r="S31" i="1"/>
  <c r="AA31" i="1"/>
  <c r="G44" i="1"/>
  <c r="S44" i="1"/>
  <c r="AA44" i="1"/>
  <c r="G43" i="1"/>
  <c r="S43" i="1"/>
  <c r="AA43" i="1"/>
  <c r="G49" i="1"/>
  <c r="S49" i="1"/>
  <c r="AA49" i="1"/>
  <c r="G46" i="1"/>
  <c r="S46" i="1"/>
  <c r="AE46" i="1"/>
  <c r="S51" i="1"/>
  <c r="AA51" i="1"/>
  <c r="I24" i="1"/>
  <c r="U24" i="1"/>
  <c r="AE24" i="1"/>
  <c r="I32" i="1"/>
  <c r="U32" i="1"/>
  <c r="AE32" i="1"/>
  <c r="I42" i="1"/>
  <c r="U42" i="1"/>
  <c r="AE42" i="1"/>
  <c r="I40" i="1"/>
  <c r="U40" i="1"/>
  <c r="AE40" i="1"/>
  <c r="I35" i="1"/>
  <c r="U35" i="1"/>
  <c r="AE35" i="1"/>
  <c r="I31" i="1"/>
  <c r="U31" i="1"/>
  <c r="AE31" i="1"/>
  <c r="I44" i="1"/>
  <c r="U44" i="1"/>
  <c r="AE44" i="1"/>
  <c r="I43" i="1"/>
  <c r="U43" i="1"/>
  <c r="AE43" i="1"/>
  <c r="I49" i="1"/>
  <c r="U49" i="1"/>
  <c r="AE49" i="1"/>
  <c r="I46" i="1"/>
  <c r="U46" i="1"/>
  <c r="M51" i="1"/>
  <c r="M15" i="1"/>
  <c r="W15" i="1"/>
  <c r="AA33" i="1"/>
  <c r="M39" i="1"/>
  <c r="W39" i="1"/>
  <c r="M24" i="1"/>
  <c r="W24" i="1"/>
  <c r="AA48" i="1"/>
  <c r="M32" i="1"/>
  <c r="W32" i="1"/>
  <c r="M42" i="1"/>
  <c r="W42" i="1"/>
  <c r="AA21" i="1"/>
  <c r="M40" i="1"/>
  <c r="W40" i="1"/>
  <c r="M35" i="1"/>
  <c r="W35" i="1"/>
  <c r="AA37" i="1"/>
  <c r="M31" i="1"/>
  <c r="W31" i="1"/>
  <c r="M44" i="1"/>
  <c r="W44" i="1"/>
  <c r="AA36" i="1"/>
  <c r="AB36" i="1" s="1"/>
  <c r="M43" i="1"/>
  <c r="W43" i="1"/>
  <c r="AA41" i="1"/>
  <c r="M49" i="1"/>
  <c r="W49" i="1"/>
  <c r="AA47" i="1"/>
  <c r="M46" i="1"/>
  <c r="W46" i="1"/>
  <c r="G51" i="1"/>
  <c r="AB50" i="1" l="1"/>
  <c r="AF50" i="1" s="1"/>
  <c r="AB40" i="1"/>
  <c r="AB33" i="1"/>
  <c r="AF33" i="1" s="1"/>
  <c r="AB32" i="1"/>
  <c r="AF32" i="1" s="1"/>
  <c r="AB19" i="1"/>
  <c r="AF19" i="1" s="1"/>
  <c r="AB41" i="1"/>
  <c r="AF41" i="1" s="1"/>
  <c r="AB51" i="1"/>
  <c r="AF51" i="1" s="1"/>
  <c r="AB21" i="1"/>
  <c r="AF21" i="1" s="1"/>
  <c r="AB44" i="1"/>
  <c r="AF44" i="1" s="1"/>
  <c r="AB48" i="1"/>
  <c r="AF48" i="1" s="1"/>
  <c r="AB45" i="1"/>
  <c r="AF45" i="1" s="1"/>
  <c r="AB46" i="1"/>
  <c r="AF46" i="1" s="1"/>
  <c r="AB43" i="1"/>
  <c r="AF43" i="1" s="1"/>
  <c r="AB47" i="1"/>
  <c r="AF47" i="1" s="1"/>
  <c r="AB49" i="1"/>
  <c r="AF49" i="1" s="1"/>
  <c r="AB34" i="1"/>
  <c r="AF34" i="1" s="1"/>
  <c r="AB35" i="1"/>
  <c r="AF35" i="1" s="1"/>
  <c r="AB28" i="1"/>
  <c r="AF28" i="1" s="1"/>
  <c r="AB15" i="1"/>
  <c r="AF15" i="1" s="1"/>
  <c r="AB26" i="1"/>
  <c r="AF26" i="1" s="1"/>
  <c r="AB14" i="1"/>
  <c r="AF14" i="1" s="1"/>
  <c r="AB37" i="1"/>
  <c r="AF37" i="1" s="1"/>
  <c r="AB38" i="1"/>
  <c r="AF38" i="1" s="1"/>
  <c r="AB18" i="1"/>
  <c r="AF18" i="1" s="1"/>
  <c r="AB17" i="1"/>
  <c r="AF17" i="1" s="1"/>
  <c r="AB7" i="1"/>
  <c r="AF7" i="1" s="1"/>
  <c r="AF42" i="1"/>
  <c r="AF24" i="1"/>
  <c r="AF22" i="1"/>
  <c r="AF25" i="1"/>
  <c r="AB29" i="1"/>
  <c r="AF29" i="1" s="1"/>
  <c r="AB8" i="1"/>
  <c r="AF8" i="1" s="1"/>
  <c r="AF27" i="1"/>
  <c r="AF9" i="1"/>
  <c r="AB30" i="1"/>
  <c r="AF30" i="1" s="1"/>
  <c r="AB20" i="1"/>
  <c r="AF20" i="1" s="1"/>
  <c r="AF23" i="1"/>
  <c r="AB16" i="1"/>
  <c r="AF16" i="1" s="1"/>
  <c r="AF36" i="1"/>
  <c r="AF40" i="1"/>
  <c r="AB39" i="1"/>
  <c r="AF39" i="1" s="1"/>
  <c r="AF12" i="1"/>
  <c r="AB13" i="1"/>
  <c r="AF13" i="1" s="1"/>
  <c r="AB31" i="1"/>
  <c r="AF31" i="1" s="1"/>
  <c r="AB11" i="1"/>
  <c r="AF11" i="1" s="1"/>
  <c r="AB6" i="1"/>
  <c r="AF6" i="1" s="1"/>
  <c r="AB10" i="1"/>
  <c r="AF10" i="1" s="1"/>
  <c r="AI50" i="1" l="1"/>
  <c r="AI20" i="1"/>
  <c r="AH20" i="1" s="1"/>
  <c r="AI8" i="1"/>
  <c r="AH8" i="1" s="1"/>
  <c r="AI30" i="1"/>
  <c r="AH30" i="1" s="1"/>
  <c r="AI31" i="1"/>
  <c r="AH31" i="1" s="1"/>
  <c r="AI11" i="1"/>
  <c r="AH11" i="1" s="1"/>
  <c r="AI6" i="1"/>
  <c r="AH6" i="1" s="1"/>
  <c r="AI28" i="1"/>
  <c r="AH28" i="1" s="1"/>
  <c r="AI13" i="1"/>
  <c r="AH13" i="1" s="1"/>
  <c r="AI39" i="1"/>
  <c r="AH39" i="1" s="1"/>
  <c r="AI36" i="1"/>
  <c r="AH36" i="1" s="1"/>
  <c r="AI46" i="1"/>
  <c r="AH46" i="1" s="1"/>
  <c r="AI27" i="1"/>
  <c r="AH27" i="1" s="1"/>
  <c r="AI24" i="1"/>
  <c r="AH24" i="1" s="1"/>
  <c r="AI43" i="1"/>
  <c r="AH43" i="1" s="1"/>
  <c r="AI38" i="1"/>
  <c r="AH38" i="1" s="1"/>
  <c r="AI12" i="1"/>
  <c r="AH12" i="1" s="1"/>
  <c r="AI32" i="1"/>
  <c r="AH32" i="1" s="1"/>
  <c r="AI21" i="1"/>
  <c r="AH21" i="1" s="1"/>
  <c r="AI14" i="1"/>
  <c r="AH14" i="1" s="1"/>
  <c r="AI7" i="1"/>
  <c r="AH7" i="1" s="1"/>
  <c r="AI25" i="1"/>
  <c r="AH25" i="1" s="1"/>
  <c r="AI42" i="1"/>
  <c r="AH42" i="1" s="1"/>
  <c r="AI47" i="1"/>
  <c r="AH47" i="1" s="1"/>
  <c r="AI37" i="1"/>
  <c r="AH37" i="1" s="1"/>
  <c r="AI16" i="1"/>
  <c r="AH16" i="1" s="1"/>
  <c r="AI26" i="1"/>
  <c r="AH26" i="1" s="1"/>
  <c r="AI51" i="1"/>
  <c r="AH51" i="1" s="1"/>
  <c r="AI18" i="1"/>
  <c r="AH18" i="1" s="1"/>
  <c r="AI29" i="1"/>
  <c r="AH29" i="1" s="1"/>
  <c r="AI40" i="1"/>
  <c r="AH40" i="1" s="1"/>
  <c r="AI33" i="1"/>
  <c r="AH33" i="1" s="1"/>
  <c r="AI23" i="1"/>
  <c r="AH23" i="1" s="1"/>
  <c r="AI9" i="1"/>
  <c r="AH9" i="1" s="1"/>
  <c r="AI34" i="1"/>
  <c r="AH34" i="1" s="1"/>
  <c r="AI35" i="1"/>
  <c r="AH35" i="1" s="1"/>
  <c r="AI19" i="1"/>
  <c r="AH19" i="1" s="1"/>
  <c r="AI10" i="1"/>
  <c r="AH10" i="1" s="1"/>
  <c r="AI48" i="1"/>
  <c r="AH48" i="1" s="1"/>
  <c r="AI15" i="1"/>
  <c r="AH15" i="1" s="1"/>
  <c r="AI41" i="1"/>
  <c r="AH41" i="1" s="1"/>
  <c r="AI44" i="1"/>
  <c r="AH44" i="1" s="1"/>
  <c r="AI45" i="1"/>
  <c r="AH45" i="1" s="1"/>
  <c r="AI17" i="1"/>
  <c r="AH17" i="1" s="1"/>
  <c r="AI22" i="1"/>
  <c r="AH22" i="1" s="1"/>
  <c r="AI49" i="1"/>
  <c r="AH49" i="1" s="1"/>
</calcChain>
</file>

<file path=xl/sharedStrings.xml><?xml version="1.0" encoding="utf-8"?>
<sst xmlns="http://schemas.openxmlformats.org/spreadsheetml/2006/main" count="1137" uniqueCount="206">
  <si>
    <t>Критерий №1</t>
  </si>
  <si>
    <t>Критерий №2</t>
  </si>
  <si>
    <t>Критерий №3</t>
  </si>
  <si>
    <t>Критерий №4</t>
  </si>
  <si>
    <t>Критерий №5</t>
  </si>
  <si>
    <t>Критерий №6</t>
  </si>
  <si>
    <t>Критерий №7</t>
  </si>
  <si>
    <t>Критерий №8</t>
  </si>
  <si>
    <t>Критерий №9</t>
  </si>
  <si>
    <t>Общая численность населения  от 6 лет</t>
  </si>
  <si>
    <t>Население, зарегистрированное в ЭБД ВФСК ГТО за весь период</t>
  </si>
  <si>
    <t>Баллы</t>
  </si>
  <si>
    <t xml:space="preserve">Общее количество знаков за весь период  </t>
  </si>
  <si>
    <t>Доля населения, выполнившего нормативы на знаки отличия за отчетный период, от общей численности населения от 6 лет</t>
  </si>
  <si>
    <t>Население, приходящееся на одну ставку штатного расписания центров тестирования</t>
  </si>
  <si>
    <t>Доля опубликованных материалов комплекса ГТО в  СМИ за отчетный период от численности населения от 6 лет</t>
  </si>
  <si>
    <t>ВСЕГО БАЛЛОВ</t>
  </si>
  <si>
    <t>Прогресс</t>
  </si>
  <si>
    <t>Алексеевский  муниципальный район</t>
  </si>
  <si>
    <t xml:space="preserve">Серафимовичский муниципальный район </t>
  </si>
  <si>
    <t>Руднянский муниципальный район</t>
  </si>
  <si>
    <t xml:space="preserve">Октябрьский муниципальный район </t>
  </si>
  <si>
    <t>Иловлинский муниципальный район</t>
  </si>
  <si>
    <t>Быковский муниципальный район</t>
  </si>
  <si>
    <t>Ленинский муниципальный район</t>
  </si>
  <si>
    <t xml:space="preserve">Клетский муниципальный район  </t>
  </si>
  <si>
    <t>Светлоярский муниципальный район</t>
  </si>
  <si>
    <t>Николаевский муниципальный район</t>
  </si>
  <si>
    <t>Чернышковский муниципальный район</t>
  </si>
  <si>
    <t>Киквидзенский муниципальный район</t>
  </si>
  <si>
    <t>Ольховский муниципальный район</t>
  </si>
  <si>
    <t>Кумылженский муниципальный район</t>
  </si>
  <si>
    <t>Еланский муниципальный район</t>
  </si>
  <si>
    <t>Новоаннинский  муниципальный район</t>
  </si>
  <si>
    <t>городской округ город Урюпинск</t>
  </si>
  <si>
    <t>Котельниковский муниципальный район</t>
  </si>
  <si>
    <t>Старополтавский муниципальный район                                                                                                                     Волгоградской области</t>
  </si>
  <si>
    <t xml:space="preserve">Городской округ город Михайловка Волгоградская область </t>
  </si>
  <si>
    <t>Дубовский муниципальный район</t>
  </si>
  <si>
    <t>Жирновский муниципальный район</t>
  </si>
  <si>
    <t>Новониколаевский муниципальный район</t>
  </si>
  <si>
    <t>Котовский муниципальный район</t>
  </si>
  <si>
    <t>Городищенский район</t>
  </si>
  <si>
    <t>Камышинский муниципальный район</t>
  </si>
  <si>
    <t>Палласовский муниципальный район</t>
  </si>
  <si>
    <t>Среднеахтубинский муниципальный район</t>
  </si>
  <si>
    <t>Фроловский муниципальный район</t>
  </si>
  <si>
    <t>городской округ -город Камышин</t>
  </si>
  <si>
    <t>Нехаевский муниципальный район</t>
  </si>
  <si>
    <t>Калачевский муниципальный район</t>
  </si>
  <si>
    <t>Суровикинский муниципальный район</t>
  </si>
  <si>
    <t>городской округ город Фролово Волгоградской области</t>
  </si>
  <si>
    <t>Даниловский муниципальный район</t>
  </si>
  <si>
    <t>Урюпинский муниципальный район</t>
  </si>
  <si>
    <t>г.Волгоград ФГБОУ ВО "ВГАФК"</t>
  </si>
  <si>
    <t>Региональный центр тестирования</t>
  </si>
  <si>
    <t>htu</t>
  </si>
  <si>
    <t>qw</t>
  </si>
  <si>
    <t>Алтайский край</t>
  </si>
  <si>
    <t>Амурская область</t>
  </si>
  <si>
    <t>Архангельская область</t>
  </si>
  <si>
    <t xml:space="preserve">Астраханская область 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</si>
  <si>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</si>
  <si>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</si>
  <si>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</si>
  <si>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</si>
  <si>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</si>
  <si>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</si>
  <si>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</si>
  <si>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</si>
  <si>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</si>
  <si>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</si>
  <si>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</si>
  <si>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</si>
  <si>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</si>
  <si>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</si>
  <si>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</si>
  <si>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</si>
  <si>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</si>
  <si>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</si>
  <si>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</si>
  <si>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</si>
  <si>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</si>
  <si>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</si>
  <si>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</si>
  <si>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</si>
  <si>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</si>
  <si>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</si>
  <si>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</si>
  <si>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</si>
  <si>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</si>
  <si>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</si>
  <si>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</si>
  <si>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</si>
  <si>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</si>
  <si>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</si>
  <si>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</si>
  <si>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</si>
  <si>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</si>
  <si>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</si>
  <si>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</si>
  <si>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</si>
  <si>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</si>
  <si>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</si>
  <si>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</si>
  <si>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</si>
  <si>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</si>
  <si>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</si>
  <si>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</si>
  <si>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 xml:space="preserve">Республика Калмыкия </t>
  </si>
  <si>
    <t>Республика Карелия</t>
  </si>
  <si>
    <t>Республика Коми</t>
  </si>
  <si>
    <t xml:space="preserve">Республика Крым 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</si>
  <si>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</si>
  <si>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</si>
  <si>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</si>
  <si>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</si>
  <si>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</si>
  <si>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</si>
  <si>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</si>
  <si>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</si>
  <si>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</si>
  <si>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</si>
  <si>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</si>
  <si>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</si>
  <si>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</si>
  <si>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</si>
  <si>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</si>
  <si>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</si>
  <si>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</si>
  <si>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</si>
  <si>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</si>
  <si>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</si>
  <si>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</si>
  <si>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</si>
  <si>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</si>
  <si>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</si>
  <si>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</si>
  <si>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</si>
  <si>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</si>
  <si>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</si>
  <si>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</si>
  <si>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</si>
  <si>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q</t>
  </si>
  <si>
    <t>w</t>
  </si>
  <si>
    <t>Q</t>
  </si>
  <si>
    <t>W</t>
  </si>
  <si>
    <t>Ямало-Ненецкий ао</t>
  </si>
  <si>
    <t>г Байконур</t>
  </si>
  <si>
    <t>ИТОГО</t>
  </si>
  <si>
    <t>Ямало-Ненецкий АО</t>
  </si>
  <si>
    <t>Чеченская республика</t>
  </si>
  <si>
    <t>регион</t>
  </si>
  <si>
    <t>количество</t>
  </si>
  <si>
    <t xml:space="preserve"> </t>
  </si>
  <si>
    <t>Регион</t>
  </si>
  <si>
    <t>Наименование субъекта РФ</t>
  </si>
  <si>
    <t>Всего знаков в регионе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</si>
  <si>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</si>
  <si>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</si>
  <si>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</si>
  <si>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</si>
  <si>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</si>
  <si>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</si>
  <si>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</si>
  <si>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Рейтинг</t>
  </si>
  <si>
    <t>число</t>
  </si>
  <si>
    <t>Республика Северная Осетия - Алания</t>
  </si>
  <si>
    <t>Общее количество знаков  за отчетный период (нарастающим итогом в  2023г)</t>
  </si>
  <si>
    <t>Население, зарегистрированное в ЭБД ВФСК ГТО за отчетный период (нарастающим итогом в  2023г)</t>
  </si>
  <si>
    <t>г.Волгоград МБУ ДО СШ№24 "Нефтяник"</t>
  </si>
  <si>
    <t>г.Волгоград МБУ ДО СШ№25 "Темп"</t>
  </si>
  <si>
    <t>г.Волгоград  МБУ ДО СШОР№16</t>
  </si>
  <si>
    <t>г.Волгоград МБУ ДО СШ№15</t>
  </si>
  <si>
    <t>г.Волгоград МБУ ДО СШОР№10</t>
  </si>
  <si>
    <t>г.Волгоград МБУ ДО СШ№14 "Зенит"</t>
  </si>
  <si>
    <t>г.Волгоград МБУ ДО СШ№1</t>
  </si>
  <si>
    <t>г.Волжский МАУДО Спортшкола</t>
  </si>
  <si>
    <t>Наименование муниципального образования Волгоградской области (центра тестирования)</t>
  </si>
  <si>
    <t>РЕЙТИНГ 
 реализации Всероссийского физкультурно-спортивного комплекса  
"ГОТОВ К ТРУДУ И ОБОРОНЕ" по итогу 3 квартала 2023 года на территории Волгоградской области</t>
  </si>
  <si>
    <t>Место в рейтинге на 1июля 2023 года</t>
  </si>
  <si>
    <t>Место в рейтинге на 
1 октября
 2023 года</t>
  </si>
  <si>
    <t>Начальник отдела по реализации мероприятий комплекса ГТО ГАУ ДО ВО "СШОР №2"                                               Гончаров Г.В.</t>
  </si>
  <si>
    <t>г.Волжский АМУ ФКС "Волжанин"</t>
  </si>
  <si>
    <t>Исполнитель: специалист по методической работе отдела по реализации мероприятий комплекса ГТО ГАУ ДО ВО "СШОР №2"                                 Заярная О.В.</t>
  </si>
  <si>
    <t>Столбец1</t>
  </si>
  <si>
    <t>Баллы2</t>
  </si>
  <si>
    <t>Баллы3</t>
  </si>
  <si>
    <t>Баллы4</t>
  </si>
  <si>
    <t>Баллы5</t>
  </si>
  <si>
    <t>Баллы6</t>
  </si>
  <si>
    <t>Баллы7</t>
  </si>
  <si>
    <t>Столбец8</t>
  </si>
  <si>
    <t>Баллы9</t>
  </si>
  <si>
    <t>Баллы10</t>
  </si>
  <si>
    <t xml:space="preserve">Доля зарегистрированных от общей численности населения </t>
  </si>
  <si>
    <t>Доля, зарегистрированных за отчетный период</t>
  </si>
  <si>
    <t>Принявшие участие за весь период</t>
  </si>
  <si>
    <t xml:space="preserve">Принявшие участие за отчетный период </t>
  </si>
  <si>
    <t>Доля, принявших участие от общей численности населения, зарегистрированного в ЭБД ВФСК ГТО</t>
  </si>
  <si>
    <t>Доля, принявших участие за отчетный период от общей численности населения, зарегистрированного в ЭБД ВФСК ГТО</t>
  </si>
  <si>
    <t>Доля, выполнившего нормативы  на знаки отличия от общей численности населения от 6 лет</t>
  </si>
  <si>
    <t>Доля, выполнившего нормативы на знаки отличия, от общей численности населения, принявшего участие в выполнении нормативов за весь период</t>
  </si>
  <si>
    <t xml:space="preserve">Ставки в центрах тестирования </t>
  </si>
  <si>
    <t xml:space="preserve">Доля населения в возрасте от 6 лет, приходящегося на одну ставку штатного расписания центров тестирования </t>
  </si>
  <si>
    <t>Количество публикаций в СМИ за отчетный период (нарастающим итогом в  2022г)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</si>
</sst>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0.000%"/>
  </numFmts>
  <fonts count="28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textRotation="255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/>
    </xf>
    <xf numFmtId="10" fontId="10" fillId="2" borderId="3" xfId="3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3" xfId="5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vertical="top" wrapText="1"/>
    </xf>
    <xf numFmtId="3" fontId="11" fillId="4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10" fillId="4" borderId="3" xfId="0" applyNumberFormat="1" applyFont="1" applyFill="1" applyBorder="1" applyAlignment="1">
      <alignment horizontal="center" vertical="center"/>
    </xf>
    <xf numFmtId="0" fontId="7" fillId="3" borderId="0" xfId="3" applyNumberFormat="1" applyFont="1" applyFill="1" applyBorder="1" applyAlignment="1">
      <alignment horizontal="center" vertical="center" wrapText="1"/>
    </xf>
    <xf numFmtId="0" fontId="7" fillId="4" borderId="0" xfId="3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0" fillId="4" borderId="3" xfId="3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167" fontId="10" fillId="2" borderId="3" xfId="3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3" fontId="15" fillId="6" borderId="3" xfId="0" applyNumberFormat="1" applyFont="1" applyFill="1" applyBorder="1" applyAlignment="1">
      <alignment horizontal="center" vertical="center"/>
    </xf>
    <xf numFmtId="3" fontId="20" fillId="4" borderId="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22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textRotation="255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3" applyNumberFormat="1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3" fillId="0" borderId="4" xfId="0" applyFont="1" applyBorder="1"/>
    <xf numFmtId="3" fontId="3" fillId="0" borderId="4" xfId="0" applyNumberFormat="1" applyFont="1" applyBorder="1"/>
    <xf numFmtId="0" fontId="4" fillId="0" borderId="4" xfId="0" applyFont="1" applyBorder="1"/>
    <xf numFmtId="0" fontId="10" fillId="4" borderId="4" xfId="0" applyFont="1" applyFill="1" applyBorder="1" applyAlignment="1">
      <alignment horizontal="center" vertical="center"/>
    </xf>
    <xf numFmtId="165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3" fontId="15" fillId="6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31">
    <cellStyle name="Normal 2" xfId="13" xr:uid="{00000000-0005-0000-0000-000000000000}"/>
    <cellStyle name="Гиперссылка" xfId="5" builtinId="8"/>
    <cellStyle name="Обычный" xfId="0" builtinId="0"/>
    <cellStyle name="Обычный 10" xfId="8" xr:uid="{00000000-0005-0000-0000-000003000000}"/>
    <cellStyle name="Обычный 10 2" xfId="9" xr:uid="{00000000-0005-0000-0000-000004000000}"/>
    <cellStyle name="Обычный 10 3" xfId="10" xr:uid="{00000000-0005-0000-0000-000005000000}"/>
    <cellStyle name="Обычный 11" xfId="15" xr:uid="{00000000-0005-0000-0000-000006000000}"/>
    <cellStyle name="Обычный 11 2" xfId="1" xr:uid="{00000000-0005-0000-0000-000007000000}"/>
    <cellStyle name="Обычный 12" xfId="16" xr:uid="{00000000-0005-0000-0000-000008000000}"/>
    <cellStyle name="Обычный 13" xfId="17" xr:uid="{00000000-0005-0000-0000-000009000000}"/>
    <cellStyle name="Обычный 2" xfId="11" xr:uid="{00000000-0005-0000-0000-00000A000000}"/>
    <cellStyle name="Обычный 2 2" xfId="2" xr:uid="{00000000-0005-0000-0000-00000B000000}"/>
    <cellStyle name="Обычный 2 3" xfId="18" xr:uid="{00000000-0005-0000-0000-00000C000000}"/>
    <cellStyle name="Обычный 2 4" xfId="19" xr:uid="{00000000-0005-0000-0000-00000D000000}"/>
    <cellStyle name="Обычный 3" xfId="6" xr:uid="{00000000-0005-0000-0000-00000E000000}"/>
    <cellStyle name="Обычный 3 2" xfId="7" xr:uid="{00000000-0005-0000-0000-00000F000000}"/>
    <cellStyle name="Обычный 3 3" xfId="14" xr:uid="{00000000-0005-0000-0000-000010000000}"/>
    <cellStyle name="Обычный 4" xfId="20" xr:uid="{00000000-0005-0000-0000-000011000000}"/>
    <cellStyle name="Обычный 4 2" xfId="22" xr:uid="{00000000-0005-0000-0000-000012000000}"/>
    <cellStyle name="Обычный 5" xfId="23" xr:uid="{00000000-0005-0000-0000-000013000000}"/>
    <cellStyle name="Обычный 5 2" xfId="4" xr:uid="{00000000-0005-0000-0000-000014000000}"/>
    <cellStyle name="Обычный 6" xfId="21" xr:uid="{00000000-0005-0000-0000-000015000000}"/>
    <cellStyle name="Обычный 6 2" xfId="24" xr:uid="{00000000-0005-0000-0000-000016000000}"/>
    <cellStyle name="Обычный 7" xfId="25" xr:uid="{00000000-0005-0000-0000-000017000000}"/>
    <cellStyle name="Обычный 7 2" xfId="12" xr:uid="{00000000-0005-0000-0000-000018000000}"/>
    <cellStyle name="Обычный 8" xfId="26" xr:uid="{00000000-0005-0000-0000-000019000000}"/>
    <cellStyle name="Обычный 8 2" xfId="27" xr:uid="{00000000-0005-0000-0000-00001A000000}"/>
    <cellStyle name="Обычный 9" xfId="28" xr:uid="{00000000-0005-0000-0000-00001B000000}"/>
    <cellStyle name="Обычный 9 2" xfId="29" xr:uid="{00000000-0005-0000-0000-00001C000000}"/>
    <cellStyle name="Обычный 9 3" xfId="30" xr:uid="{00000000-0005-0000-0000-00001D000000}"/>
    <cellStyle name="Процентный" xfId="3" builtinId="5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charset val="204"/>
        <scheme val="none"/>
      </font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charset val="204"/>
        <scheme val="none"/>
      </font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67" formatCode="0.0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04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04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669774</xdr:colOff>
      <xdr:row>1</xdr:row>
      <xdr:rowOff>110370</xdr:rowOff>
    </xdr:from>
    <xdr:to>
      <xdr:col>34</xdr:col>
      <xdr:colOff>851202</xdr:colOff>
      <xdr:row>1</xdr:row>
      <xdr:rowOff>1158876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33010" y="300355"/>
          <a:ext cx="5927090" cy="1049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</a:t>
          </a:r>
        </a:p>
        <a:p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к письму №  _______     от    ___________________</a:t>
          </a:r>
        </a:p>
      </xdr:txBody>
    </xdr:sp>
    <xdr:clientData/>
  </xdr:twoCellAnchor>
  <xdr:twoCellAnchor editAs="oneCell">
    <xdr:from>
      <xdr:col>28</xdr:col>
      <xdr:colOff>787299</xdr:colOff>
      <xdr:row>52</xdr:row>
      <xdr:rowOff>143917</xdr:rowOff>
    </xdr:from>
    <xdr:to>
      <xdr:col>29</xdr:col>
      <xdr:colOff>710271</xdr:colOff>
      <xdr:row>55</xdr:row>
      <xdr:rowOff>1104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DC4501F-7C2B-46F7-922C-28386E1D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587399">
          <a:off x="32736674" y="27314240"/>
          <a:ext cx="698755" cy="2343544"/>
        </a:xfrm>
        <a:prstGeom prst="rect">
          <a:avLst/>
        </a:prstGeom>
      </xdr:spPr>
    </xdr:pic>
    <xdr:clientData/>
  </xdr:twoCellAnchor>
  <xdr:twoCellAnchor editAs="oneCell">
    <xdr:from>
      <xdr:col>12</xdr:col>
      <xdr:colOff>114833</xdr:colOff>
      <xdr:row>52</xdr:row>
      <xdr:rowOff>11554</xdr:rowOff>
    </xdr:from>
    <xdr:to>
      <xdr:col>13</xdr:col>
      <xdr:colOff>1732778</xdr:colOff>
      <xdr:row>56</xdr:row>
      <xdr:rowOff>14010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B7336AF-9D0B-4A85-B470-5C7BC5F4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545" y="27798458"/>
          <a:ext cx="2045918" cy="10384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4E16EC-E8D4-48AF-9D76-B526117DB4C4}" name="Таблица1" displayName="Таблица1" ref="A4:AI52" totalsRowShown="0" tableBorderDxfId="36">
  <autoFilter ref="A4:AI52" xr:uid="{614E16EC-E8D4-48AF-9D76-B526117DB4C4}"/>
  <tableColumns count="35">
    <tableColumn id="1" xr3:uid="{E899F32F-CCDA-4B8A-8F36-06D8A8E77F68}" name="Столбец1" dataDxfId="35"/>
    <tableColumn id="2" xr3:uid="{9BEF2017-352D-47EE-B99D-D4C17584AECC}" name="Наименование муниципального образования Волгоградской области (центра тестирования)" dataDxfId="34"/>
    <tableColumn id="3" xr3:uid="{0298DCF0-C9E8-4374-BB3C-9885505DE504}" name="Общая численность населения  от 6 лет" dataDxfId="33"/>
    <tableColumn id="4" xr3:uid="{D67BAFF5-9609-4F63-B37F-ECC6635807A7}" name="Население, зарегистрированное в ЭБД ВФСК ГТО за весь период" dataDxfId="32"/>
    <tableColumn id="5" xr3:uid="{FBFE2065-B216-440E-944F-634AB6A342FF}" name="Население, зарегистрированное в ЭБД ВФСК ГТО за отчетный период (нарастающим итогом в  2023г)" dataDxfId="31"/>
    <tableColumn id="6" xr3:uid="{33693FF8-F9A1-402B-8E4B-0E2936AA3F13}" name="Доля зарегистрированных от общей численности населения " dataDxfId="30" dataCellStyle="Процентный"/>
    <tableColumn id="7" xr3:uid="{FBAF1AE5-36A9-4F3F-8EA3-6564A0455A64}" name="Баллы" dataDxfId="29"/>
    <tableColumn id="8" xr3:uid="{4DD87ABF-44AE-4E3D-8EEA-C065792F4C05}" name="Доля, зарегистрированных за отчетный период" dataDxfId="28" dataCellStyle="Процентный"/>
    <tableColumn id="9" xr3:uid="{1C4E4A73-B4E0-4C5D-A937-E78899BC6D08}" name="Баллы2" dataDxfId="27"/>
    <tableColumn id="10" xr3:uid="{17A9B799-CC50-40BE-9CAB-5EC83357FEC1}" name="Принявшие участие за весь период" dataDxfId="26"/>
    <tableColumn id="11" xr3:uid="{C57C4C32-C290-4D5C-A417-71042ECDCEFB}" name="Принявшие участие за отчетный период " dataDxfId="25"/>
    <tableColumn id="12" xr3:uid="{46A0E565-414D-4810-8906-9D1C09DB70F4}" name="Доля, принявших участие от общей численности населения, зарегистрированного в ЭБД ВФСК ГТО" dataDxfId="24" dataCellStyle="Процентный"/>
    <tableColumn id="13" xr3:uid="{588E83D6-4585-49EB-A4CA-1560F6FF7F03}" name="Баллы3" dataDxfId="23"/>
    <tableColumn id="14" xr3:uid="{450839A8-647F-4CFE-8476-33DACA574779}" name="Доля, принявших участие за отчетный период от общей численности населения, зарегистрированного в ЭБД ВФСК ГТО" dataDxfId="22" dataCellStyle="Процентный"/>
    <tableColumn id="15" xr3:uid="{8D692A60-BC18-4948-AAA9-59C6D8847EA4}" name="Баллы4" dataDxfId="21"/>
    <tableColumn id="16" xr3:uid="{FF890D70-E0FB-44F7-8F2E-6175DCE813D2}" name="Общее количество знаков за весь период  " dataDxfId="20"/>
    <tableColumn id="17" xr3:uid="{D526BF5B-D65E-4282-9783-23C7206B4FDE}" name="Общее количество знаков  за отчетный период (нарастающим итогом в  2023г)" dataDxfId="19"/>
    <tableColumn id="18" xr3:uid="{E735B978-4C5D-452F-8E1D-B8BDC4B6BBCF}" name="Доля, выполнившего нормативы  на знаки отличия от общей численности населения от 6 лет" dataDxfId="18" dataCellStyle="Процентный"/>
    <tableColumn id="19" xr3:uid="{EEC6F75A-B5DF-4ED5-AB71-7CBDA4D703FA}" name="Баллы5" dataDxfId="17"/>
    <tableColumn id="20" xr3:uid="{9B07A5B7-EDE2-4A2B-8AA0-4D7C84CE1C57}" name="Доля населения, выполнившего нормативы на знаки отличия за отчетный период, от общей численности населения от 6 лет" dataDxfId="16" dataCellStyle="Процентный"/>
    <tableColumn id="21" xr3:uid="{5CEAA11F-AA89-4BBF-A4D5-340D103D2A65}" name="Баллы6" dataDxfId="15"/>
    <tableColumn id="22" xr3:uid="{80B87A2B-8C52-4DF0-8BE3-E48444573B50}" name="Доля, выполнившего нормативы на знаки отличия, от общей численности населения, принявшего участие в выполнении нормативов за весь период" dataDxfId="14" dataCellStyle="Процентный"/>
    <tableColumn id="23" xr3:uid="{2F85C67F-21A2-4137-938A-B728F84B695E}" name="Баллы7" dataDxfId="13"/>
    <tableColumn id="24" xr3:uid="{AB6F020B-A78F-47BF-A827-EF8208CC2444}" name="Ставки в центрах тестирования " dataDxfId="12"/>
    <tableColumn id="25" xr3:uid="{DAF72C85-CFA0-403C-BEC3-7FE0CEAB118D}" name="Население, приходящееся на одну ставку штатного расписания центров тестирования" dataDxfId="11"/>
    <tableColumn id="26" xr3:uid="{858D41DD-8577-456B-B00B-EF1C808A20CC}" name="Доля населения в возрасте от 6 лет, приходящегося на одну ставку штатного расписания центров тестирования " dataDxfId="10" dataCellStyle="Процентный"/>
    <tableColumn id="27" xr3:uid="{8DD42773-AC3B-4285-811B-DE992E13B287}" name="Столбец8" dataDxfId="9" dataCellStyle="Процентный"/>
    <tableColumn id="28" xr3:uid="{A3A00438-4EEE-4B43-A2EF-D69D933046D2}" name="Баллы9" dataDxfId="8"/>
    <tableColumn id="29" xr3:uid="{37B5CA88-0714-47B1-8FA9-87902E91C58D}" name="Количество публикаций в СМИ за отчетный период (нарастающим итогом в  2022г)" dataDxfId="7"/>
    <tableColumn id="30" xr3:uid="{E045F02F-2643-4744-BE33-28AFF4634193}" name="Доля опубликованных материалов комплекса ГТО в  СМИ за отчетный период от численности населения от 6 лет" dataDxfId="6" dataCellStyle="Процентный"/>
    <tableColumn id="31" xr3:uid="{367C6049-13F3-41A5-A99C-5F1C02EF8607}" name="Баллы10" dataDxfId="5"/>
    <tableColumn id="32" xr3:uid="{1C65B130-F630-443E-B20B-077888B605CB}" name="ВСЕГО БАЛЛОВ" dataDxfId="4"/>
    <tableColumn id="33" xr3:uid="{20178402-5B73-4BB9-948C-4B5A48A2933F}" name="Место в рейтинге на 1июля 2023 года" dataDxfId="3"/>
    <tableColumn id="34" xr3:uid="{29B9D97D-D0B9-438B-9EC7-2BF6E126F56B}" name="Прогресс" dataDxfId="2"/>
    <tableColumn id="35" xr3:uid="{54E2A5D0-82AE-4BD7-95BE-0157B5094C0E}" name="Место в рейтинге на _x000a_1 октября_x000a_ 2023 года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showGridLines="0" tabSelected="1" showWhiteSpace="0" view="pageLayout" zoomScale="50" zoomScaleNormal="100" zoomScalePageLayoutView="50" workbookViewId="0">
      <selection activeCell="C52" sqref="C52"/>
    </sheetView>
  </sheetViews>
  <sheetFormatPr defaultColWidth="0.77734375" defaultRowHeight="15.6"/>
  <cols>
    <col min="1" max="1" width="12.109375" style="6" customWidth="1"/>
    <col min="2" max="2" width="56.21875" style="7" customWidth="1"/>
    <col min="3" max="3" width="26.21875" style="6" customWidth="1"/>
    <col min="4" max="4" width="29.109375" style="6" customWidth="1"/>
    <col min="5" max="5" width="28.77734375" style="6" customWidth="1"/>
    <col min="6" max="6" width="32.109375" style="6" customWidth="1"/>
    <col min="7" max="7" width="6.21875" style="8" customWidth="1"/>
    <col min="8" max="8" width="30.44140625" style="8" customWidth="1"/>
    <col min="9" max="9" width="8" style="8" customWidth="1"/>
    <col min="10" max="10" width="30.6640625" style="6" customWidth="1"/>
    <col min="11" max="11" width="31.44140625" style="6" customWidth="1"/>
    <col min="12" max="12" width="29.5546875" style="6" customWidth="1"/>
    <col min="13" max="13" width="6" style="8" customWidth="1"/>
    <col min="14" max="14" width="33.6640625" style="8" customWidth="1"/>
    <col min="15" max="15" width="9.21875" style="8" customWidth="1"/>
    <col min="16" max="16" width="28.5546875" style="8" customWidth="1"/>
    <col min="17" max="17" width="31.109375" style="6" customWidth="1"/>
    <col min="18" max="18" width="28.33203125" style="6" customWidth="1"/>
    <col min="19" max="19" width="8.44140625" style="6" customWidth="1"/>
    <col min="20" max="20" width="40" style="6" customWidth="1"/>
    <col min="21" max="21" width="6.44140625" style="8" customWidth="1"/>
    <col min="22" max="22" width="37.21875" style="6" customWidth="1"/>
    <col min="23" max="23" width="8.77734375" style="8" customWidth="1"/>
    <col min="24" max="24" width="35.77734375" style="6" customWidth="1"/>
    <col min="25" max="25" width="0.21875" style="6" hidden="1" customWidth="1"/>
    <col min="26" max="26" width="30.6640625" style="9" customWidth="1"/>
    <col min="27" max="27" width="9.33203125" style="10" customWidth="1"/>
    <col min="28" max="28" width="11.21875" style="11" customWidth="1"/>
    <col min="29" max="29" width="34" style="6" customWidth="1"/>
    <col min="30" max="30" width="35.77734375" style="6" customWidth="1"/>
    <col min="31" max="31" width="5.77734375" style="8" customWidth="1"/>
    <col min="32" max="32" width="20.21875" style="9" customWidth="1"/>
    <col min="33" max="33" width="24.21875" style="9" customWidth="1"/>
    <col min="34" max="34" width="13" style="9" customWidth="1"/>
    <col min="35" max="35" width="15.44140625" style="6" customWidth="1"/>
    <col min="36" max="36" width="5.5546875" style="6" customWidth="1"/>
    <col min="37" max="37" width="0.77734375" style="6" customWidth="1"/>
    <col min="38" max="38" width="0.77734375" style="6"/>
    <col min="39" max="39" width="0.77734375" style="6" customWidth="1"/>
    <col min="40" max="16384" width="0.77734375" style="6"/>
  </cols>
  <sheetData>
    <row r="1" spans="1:37" ht="5.4" customHeight="1"/>
    <row r="2" spans="1:37" s="5" customFormat="1" ht="92.25" customHeight="1">
      <c r="B2" s="72" t="s">
        <v>179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7" s="5" customFormat="1" ht="14.25" customHeight="1">
      <c r="B3" s="12"/>
      <c r="C3" s="13"/>
      <c r="D3" s="13"/>
      <c r="E3" s="13"/>
      <c r="F3" s="13" t="s">
        <v>0</v>
      </c>
      <c r="G3" s="14"/>
      <c r="H3" s="13" t="s">
        <v>1</v>
      </c>
      <c r="I3" s="14"/>
      <c r="J3" s="13"/>
      <c r="K3" s="13"/>
      <c r="L3" s="13" t="s">
        <v>2</v>
      </c>
      <c r="M3" s="13"/>
      <c r="N3" s="13" t="s">
        <v>3</v>
      </c>
      <c r="O3" s="14"/>
      <c r="P3" s="13"/>
      <c r="Q3" s="13"/>
      <c r="R3" s="13" t="s">
        <v>4</v>
      </c>
      <c r="S3" s="14"/>
      <c r="T3" s="13" t="s">
        <v>5</v>
      </c>
      <c r="U3" s="14"/>
      <c r="V3" s="13" t="s">
        <v>6</v>
      </c>
      <c r="W3" s="13"/>
      <c r="X3" s="13"/>
      <c r="Y3" s="13"/>
      <c r="Z3" s="13" t="s">
        <v>7</v>
      </c>
      <c r="AA3" s="29"/>
      <c r="AB3" s="13"/>
      <c r="AC3" s="13"/>
      <c r="AD3" s="13" t="s">
        <v>8</v>
      </c>
      <c r="AE3" s="13"/>
      <c r="AF3" s="13"/>
      <c r="AG3" s="13"/>
      <c r="AH3" s="13"/>
      <c r="AI3" s="13"/>
      <c r="AJ3" s="36"/>
      <c r="AK3" s="36"/>
    </row>
    <row r="4" spans="1:37" s="5" customFormat="1" ht="252" customHeight="1">
      <c r="A4" s="5" t="s">
        <v>185</v>
      </c>
      <c r="B4" s="12" t="s">
        <v>178</v>
      </c>
      <c r="C4" s="15" t="s">
        <v>9</v>
      </c>
      <c r="D4" s="15" t="s">
        <v>10</v>
      </c>
      <c r="E4" s="15" t="s">
        <v>169</v>
      </c>
      <c r="F4" s="16" t="s">
        <v>195</v>
      </c>
      <c r="G4" s="14" t="s">
        <v>11</v>
      </c>
      <c r="H4" s="16" t="s">
        <v>196</v>
      </c>
      <c r="I4" s="14" t="s">
        <v>186</v>
      </c>
      <c r="J4" s="15" t="s">
        <v>197</v>
      </c>
      <c r="K4" s="15" t="s">
        <v>198</v>
      </c>
      <c r="L4" s="27" t="s">
        <v>199</v>
      </c>
      <c r="M4" s="14" t="s">
        <v>187</v>
      </c>
      <c r="N4" s="27" t="s">
        <v>200</v>
      </c>
      <c r="O4" s="14" t="s">
        <v>188</v>
      </c>
      <c r="P4" s="15" t="s">
        <v>12</v>
      </c>
      <c r="Q4" s="15" t="s">
        <v>168</v>
      </c>
      <c r="R4" s="27" t="s">
        <v>201</v>
      </c>
      <c r="S4" s="14" t="s">
        <v>189</v>
      </c>
      <c r="T4" s="27" t="s">
        <v>13</v>
      </c>
      <c r="U4" s="14" t="s">
        <v>190</v>
      </c>
      <c r="V4" s="27" t="s">
        <v>202</v>
      </c>
      <c r="W4" s="14" t="s">
        <v>191</v>
      </c>
      <c r="X4" s="15" t="s">
        <v>203</v>
      </c>
      <c r="Y4" s="15" t="s">
        <v>14</v>
      </c>
      <c r="Z4" s="27" t="s">
        <v>204</v>
      </c>
      <c r="AA4" s="30" t="s">
        <v>192</v>
      </c>
      <c r="AB4" s="14" t="s">
        <v>193</v>
      </c>
      <c r="AC4" s="15" t="s">
        <v>205</v>
      </c>
      <c r="AD4" s="27" t="s">
        <v>15</v>
      </c>
      <c r="AE4" s="14" t="s">
        <v>194</v>
      </c>
      <c r="AF4" s="31" t="s">
        <v>16</v>
      </c>
      <c r="AG4" s="37" t="s">
        <v>180</v>
      </c>
      <c r="AH4" s="31" t="s">
        <v>17</v>
      </c>
      <c r="AI4" s="37" t="s">
        <v>181</v>
      </c>
    </row>
    <row r="5" spans="1:37" s="5" customFormat="1" ht="13.2" customHeight="1">
      <c r="B5" s="57">
        <v>1</v>
      </c>
      <c r="C5" s="50">
        <v>2</v>
      </c>
      <c r="D5" s="50">
        <v>3</v>
      </c>
      <c r="E5" s="50">
        <v>4</v>
      </c>
      <c r="F5" s="51">
        <v>5</v>
      </c>
      <c r="G5" s="52">
        <v>6</v>
      </c>
      <c r="H5" s="51">
        <v>7</v>
      </c>
      <c r="I5" s="52">
        <v>8</v>
      </c>
      <c r="J5" s="50">
        <v>9</v>
      </c>
      <c r="K5" s="50">
        <v>10</v>
      </c>
      <c r="L5" s="53">
        <v>11</v>
      </c>
      <c r="M5" s="52">
        <v>12</v>
      </c>
      <c r="N5" s="53">
        <v>13</v>
      </c>
      <c r="O5" s="52">
        <v>14</v>
      </c>
      <c r="P5" s="50">
        <v>15</v>
      </c>
      <c r="Q5" s="50">
        <v>16</v>
      </c>
      <c r="R5" s="53">
        <v>17</v>
      </c>
      <c r="S5" s="52">
        <v>18</v>
      </c>
      <c r="T5" s="53">
        <v>19</v>
      </c>
      <c r="U5" s="52">
        <v>20</v>
      </c>
      <c r="V5" s="53">
        <v>21</v>
      </c>
      <c r="W5" s="52">
        <v>22</v>
      </c>
      <c r="X5" s="50">
        <v>23</v>
      </c>
      <c r="Y5" s="50"/>
      <c r="Z5" s="53">
        <v>24</v>
      </c>
      <c r="AA5" s="54"/>
      <c r="AB5" s="52">
        <v>25</v>
      </c>
      <c r="AC5" s="50">
        <v>26</v>
      </c>
      <c r="AD5" s="53">
        <v>27</v>
      </c>
      <c r="AE5" s="52">
        <v>28</v>
      </c>
      <c r="AF5" s="55">
        <v>29</v>
      </c>
      <c r="AG5" s="56">
        <v>30</v>
      </c>
      <c r="AH5" s="55">
        <v>31</v>
      </c>
      <c r="AI5" s="56">
        <v>32</v>
      </c>
    </row>
    <row r="6" spans="1:37" ht="39" customHeight="1">
      <c r="A6" s="17">
        <v>1</v>
      </c>
      <c r="B6" s="23" t="s">
        <v>19</v>
      </c>
      <c r="C6" s="19">
        <v>21226</v>
      </c>
      <c r="D6" s="20">
        <v>3279</v>
      </c>
      <c r="E6" s="20">
        <v>426</v>
      </c>
      <c r="F6" s="21">
        <f t="shared" ref="F6:F51" si="0">D6/C6</f>
        <v>0.15448035428248375</v>
      </c>
      <c r="G6" s="22">
        <f t="shared" ref="G6:G51" si="1">RANK(F6,F:F,1)</f>
        <v>23</v>
      </c>
      <c r="H6" s="21">
        <f t="shared" ref="H6:H51" si="2">E6/C6</f>
        <v>2.0069725807971357E-2</v>
      </c>
      <c r="I6" s="22">
        <f t="shared" ref="I6:I51" si="3">RANK(H6,H:H,1)</f>
        <v>38</v>
      </c>
      <c r="J6" s="20">
        <v>2856</v>
      </c>
      <c r="K6" s="20">
        <v>548</v>
      </c>
      <c r="L6" s="21">
        <f t="shared" ref="L6:L51" si="4">IFERROR(J6/D6,0)</f>
        <v>0.87099725526075022</v>
      </c>
      <c r="M6" s="22">
        <f t="shared" ref="M6:M51" si="5">RANK(L6,L:L,1)</f>
        <v>34</v>
      </c>
      <c r="N6" s="21">
        <f t="shared" ref="N6:N51" si="6">IFERROR(K6/D6,0)</f>
        <v>0.1671241232082952</v>
      </c>
      <c r="O6" s="22">
        <f t="shared" ref="O6:O51" si="7">RANK(N6,N:N,1)</f>
        <v>36</v>
      </c>
      <c r="P6" s="20">
        <v>2576</v>
      </c>
      <c r="Q6" s="20">
        <v>482</v>
      </c>
      <c r="R6" s="21">
        <f t="shared" ref="R6:R51" si="8">P6/C6</f>
        <v>0.1213605954960897</v>
      </c>
      <c r="S6" s="22">
        <f t="shared" ref="S6:S51" si="9">RANK(R6,R:R,1)</f>
        <v>46</v>
      </c>
      <c r="T6" s="21">
        <f t="shared" ref="T6:T51" si="10">Q6/C6</f>
        <v>2.2707999623103742E-2</v>
      </c>
      <c r="U6" s="22">
        <f t="shared" ref="U6:U51" si="11">RANK(T6,T:T,1)</f>
        <v>45</v>
      </c>
      <c r="V6" s="21">
        <f t="shared" ref="V6:V51" si="12">IFERROR(P6/J6,0)</f>
        <v>0.90196078431372551</v>
      </c>
      <c r="W6" s="22">
        <f t="shared" ref="W6:W51" si="13">RANK(V6,V:V,1)</f>
        <v>46</v>
      </c>
      <c r="X6" s="28">
        <v>0.78</v>
      </c>
      <c r="Y6" s="20">
        <f t="shared" ref="Y6:Y51" si="14">IFERROR(ROUNDUP(C6/X6,0),0)</f>
        <v>27213</v>
      </c>
      <c r="Z6" s="21">
        <f t="shared" ref="Z6:Z51" si="15">Y6/SUM(Y$7:Y$49)</f>
        <v>1.8507422895939356E-2</v>
      </c>
      <c r="AA6" s="32">
        <f t="shared" ref="AA6:AA51" si="16">IF(Y6/SUM(Y$7:Y$49)=0,1,Y6/SUM(Y$7:Y$49))</f>
        <v>1.8507422895939356E-2</v>
      </c>
      <c r="AB6" s="33">
        <f t="shared" ref="AB6:AB51" si="17">IF(AA6=1,0,RANK(AA6,AA:AA,0))</f>
        <v>34</v>
      </c>
      <c r="AC6" s="43">
        <v>21</v>
      </c>
      <c r="AD6" s="34">
        <f t="shared" ref="AD6:AD51" si="18">AC6/C6</f>
        <v>9.8935268067464424E-4</v>
      </c>
      <c r="AE6" s="33">
        <f t="shared" ref="AE6:AE51" si="19">RANK(AD6,AD:AD,1)</f>
        <v>39</v>
      </c>
      <c r="AF6" s="35">
        <f t="shared" ref="AF6:AF51" si="20">SUM(G6,M6,U6,W6,AE6,AB6,O6,I6,S6)</f>
        <v>341</v>
      </c>
      <c r="AG6" s="38">
        <v>1</v>
      </c>
      <c r="AH6" s="39">
        <f t="shared" ref="AH6:AH49" si="21">IF((AG6-AI6)&gt;0,"+"&amp;(AG6-AI6),(AG6-AI6))</f>
        <v>0</v>
      </c>
      <c r="AI6" s="38">
        <f t="shared" ref="AI6:AI51" si="22">RANK(AF6,AF:AF,0)</f>
        <v>1</v>
      </c>
    </row>
    <row r="7" spans="1:37" ht="39" customHeight="1">
      <c r="A7" s="17">
        <v>2</v>
      </c>
      <c r="B7" s="18" t="s">
        <v>22</v>
      </c>
      <c r="C7" s="19">
        <v>29450</v>
      </c>
      <c r="D7" s="20">
        <v>6519</v>
      </c>
      <c r="E7" s="20">
        <v>450</v>
      </c>
      <c r="F7" s="21">
        <f t="shared" si="0"/>
        <v>0.22135823429541596</v>
      </c>
      <c r="G7" s="22">
        <f t="shared" si="1"/>
        <v>37</v>
      </c>
      <c r="H7" s="21">
        <f t="shared" si="2"/>
        <v>1.5280135823429542E-2</v>
      </c>
      <c r="I7" s="22">
        <f t="shared" si="3"/>
        <v>30</v>
      </c>
      <c r="J7" s="20">
        <v>6571</v>
      </c>
      <c r="K7" s="20">
        <v>1333</v>
      </c>
      <c r="L7" s="21">
        <f t="shared" si="4"/>
        <v>1.0079766835404202</v>
      </c>
      <c r="M7" s="22">
        <f t="shared" si="5"/>
        <v>41</v>
      </c>
      <c r="N7" s="21">
        <f t="shared" si="6"/>
        <v>0.2044792146034668</v>
      </c>
      <c r="O7" s="22">
        <f t="shared" si="7"/>
        <v>40</v>
      </c>
      <c r="P7" s="20">
        <v>3393</v>
      </c>
      <c r="Q7" s="20">
        <v>366</v>
      </c>
      <c r="R7" s="21">
        <f t="shared" si="8"/>
        <v>0.11521222410865874</v>
      </c>
      <c r="S7" s="22">
        <f t="shared" si="9"/>
        <v>43</v>
      </c>
      <c r="T7" s="21">
        <f t="shared" si="10"/>
        <v>1.2427843803056027E-2</v>
      </c>
      <c r="U7" s="22">
        <f t="shared" si="11"/>
        <v>37</v>
      </c>
      <c r="V7" s="21">
        <f t="shared" si="12"/>
        <v>0.51635976259321259</v>
      </c>
      <c r="W7" s="22">
        <f t="shared" si="13"/>
        <v>16</v>
      </c>
      <c r="X7" s="28">
        <v>1</v>
      </c>
      <c r="Y7" s="20">
        <f t="shared" si="14"/>
        <v>29450</v>
      </c>
      <c r="Z7" s="21">
        <f t="shared" si="15"/>
        <v>2.0028795218660717E-2</v>
      </c>
      <c r="AA7" s="32">
        <f t="shared" si="16"/>
        <v>2.0028795218660717E-2</v>
      </c>
      <c r="AB7" s="33">
        <f t="shared" si="17"/>
        <v>32</v>
      </c>
      <c r="AC7" s="43">
        <v>31</v>
      </c>
      <c r="AD7" s="34">
        <f t="shared" si="18"/>
        <v>1.0526315789473684E-3</v>
      </c>
      <c r="AE7" s="33">
        <f t="shared" si="19"/>
        <v>41</v>
      </c>
      <c r="AF7" s="35">
        <f t="shared" si="20"/>
        <v>317</v>
      </c>
      <c r="AG7" s="38">
        <v>2</v>
      </c>
      <c r="AH7" s="39">
        <f t="shared" si="21"/>
        <v>0</v>
      </c>
      <c r="AI7" s="38">
        <f t="shared" si="22"/>
        <v>2</v>
      </c>
    </row>
    <row r="8" spans="1:37" ht="39" customHeight="1">
      <c r="A8" s="17">
        <v>3</v>
      </c>
      <c r="B8" s="18" t="s">
        <v>28</v>
      </c>
      <c r="C8" s="19">
        <v>12428</v>
      </c>
      <c r="D8" s="20">
        <v>3524</v>
      </c>
      <c r="E8" s="20">
        <v>170</v>
      </c>
      <c r="F8" s="21">
        <f t="shared" si="0"/>
        <v>0.28355326681686516</v>
      </c>
      <c r="G8" s="22">
        <f t="shared" si="1"/>
        <v>46</v>
      </c>
      <c r="H8" s="21">
        <f t="shared" si="2"/>
        <v>1.3678789829417445E-2</v>
      </c>
      <c r="I8" s="22">
        <f t="shared" si="3"/>
        <v>28</v>
      </c>
      <c r="J8" s="20">
        <v>2274</v>
      </c>
      <c r="K8" s="20">
        <v>506</v>
      </c>
      <c r="L8" s="21">
        <f t="shared" si="4"/>
        <v>0.6452894438138479</v>
      </c>
      <c r="M8" s="22">
        <f t="shared" si="5"/>
        <v>24</v>
      </c>
      <c r="N8" s="21">
        <f t="shared" si="6"/>
        <v>0.14358683314415438</v>
      </c>
      <c r="O8" s="22">
        <f t="shared" si="7"/>
        <v>33</v>
      </c>
      <c r="P8" s="20">
        <v>999</v>
      </c>
      <c r="Q8" s="20">
        <v>110</v>
      </c>
      <c r="R8" s="21">
        <f t="shared" si="8"/>
        <v>8.0383006115223685E-2</v>
      </c>
      <c r="S8" s="22">
        <f t="shared" si="9"/>
        <v>35</v>
      </c>
      <c r="T8" s="21">
        <f t="shared" si="10"/>
        <v>8.8509816543289339E-3</v>
      </c>
      <c r="U8" s="22">
        <f t="shared" si="11"/>
        <v>31</v>
      </c>
      <c r="V8" s="21">
        <f t="shared" si="12"/>
        <v>0.43931398416886541</v>
      </c>
      <c r="W8" s="22">
        <f t="shared" si="13"/>
        <v>7</v>
      </c>
      <c r="X8" s="28">
        <v>1</v>
      </c>
      <c r="Y8" s="20">
        <f t="shared" si="14"/>
        <v>12428</v>
      </c>
      <c r="Z8" s="21">
        <f t="shared" si="15"/>
        <v>8.4522195917662267E-3</v>
      </c>
      <c r="AA8" s="32">
        <f t="shared" si="16"/>
        <v>8.4522195917662267E-3</v>
      </c>
      <c r="AB8" s="33">
        <f t="shared" si="17"/>
        <v>42</v>
      </c>
      <c r="AC8" s="43">
        <v>70</v>
      </c>
      <c r="AD8" s="34">
        <f t="shared" si="18"/>
        <v>5.6324428709365951E-3</v>
      </c>
      <c r="AE8" s="33">
        <f t="shared" si="19"/>
        <v>45</v>
      </c>
      <c r="AF8" s="35">
        <f t="shared" si="20"/>
        <v>291</v>
      </c>
      <c r="AG8" s="38">
        <v>9</v>
      </c>
      <c r="AH8" s="39" t="str">
        <f t="shared" si="21"/>
        <v>+6</v>
      </c>
      <c r="AI8" s="38">
        <f t="shared" si="22"/>
        <v>3</v>
      </c>
    </row>
    <row r="9" spans="1:37" ht="39" customHeight="1">
      <c r="A9" s="17">
        <v>4</v>
      </c>
      <c r="B9" s="18" t="s">
        <v>31</v>
      </c>
      <c r="C9" s="19">
        <v>16880</v>
      </c>
      <c r="D9" s="20">
        <v>2406</v>
      </c>
      <c r="E9" s="20">
        <v>307</v>
      </c>
      <c r="F9" s="21">
        <f t="shared" si="0"/>
        <v>0.14253554502369667</v>
      </c>
      <c r="G9" s="22">
        <f t="shared" si="1"/>
        <v>18</v>
      </c>
      <c r="H9" s="21">
        <f t="shared" si="2"/>
        <v>1.8187203791469195E-2</v>
      </c>
      <c r="I9" s="22">
        <f t="shared" si="3"/>
        <v>35</v>
      </c>
      <c r="J9" s="20">
        <v>2828</v>
      </c>
      <c r="K9" s="20">
        <v>673</v>
      </c>
      <c r="L9" s="21">
        <f t="shared" si="4"/>
        <v>1.1753948462177888</v>
      </c>
      <c r="M9" s="22">
        <f t="shared" si="5"/>
        <v>43</v>
      </c>
      <c r="N9" s="21">
        <f t="shared" si="6"/>
        <v>0.2797173732335827</v>
      </c>
      <c r="O9" s="22">
        <f t="shared" si="7"/>
        <v>45</v>
      </c>
      <c r="P9" s="20">
        <v>2013</v>
      </c>
      <c r="Q9" s="20">
        <v>418</v>
      </c>
      <c r="R9" s="21">
        <f t="shared" si="8"/>
        <v>0.11925355450236967</v>
      </c>
      <c r="S9" s="22">
        <f t="shared" si="9"/>
        <v>45</v>
      </c>
      <c r="T9" s="21">
        <f t="shared" si="10"/>
        <v>2.4763033175355449E-2</v>
      </c>
      <c r="U9" s="22">
        <f t="shared" si="11"/>
        <v>46</v>
      </c>
      <c r="V9" s="21">
        <f t="shared" si="12"/>
        <v>0.71181046676096182</v>
      </c>
      <c r="W9" s="22">
        <f t="shared" si="13"/>
        <v>37</v>
      </c>
      <c r="X9" s="28">
        <v>0</v>
      </c>
      <c r="Y9" s="20">
        <f t="shared" si="14"/>
        <v>0</v>
      </c>
      <c r="Z9" s="21">
        <f t="shared" si="15"/>
        <v>0</v>
      </c>
      <c r="AA9" s="32">
        <f t="shared" si="16"/>
        <v>1</v>
      </c>
      <c r="AB9" s="33">
        <f t="shared" si="17"/>
        <v>0</v>
      </c>
      <c r="AC9" s="43">
        <v>4</v>
      </c>
      <c r="AD9" s="34">
        <f t="shared" si="18"/>
        <v>2.3696682464454977E-4</v>
      </c>
      <c r="AE9" s="33">
        <f t="shared" si="19"/>
        <v>20</v>
      </c>
      <c r="AF9" s="35">
        <f t="shared" si="20"/>
        <v>289</v>
      </c>
      <c r="AG9" s="38">
        <v>5</v>
      </c>
      <c r="AH9" s="39" t="str">
        <f t="shared" si="21"/>
        <v>+1</v>
      </c>
      <c r="AI9" s="38">
        <f t="shared" si="22"/>
        <v>4</v>
      </c>
    </row>
    <row r="10" spans="1:37" ht="39" customHeight="1">
      <c r="A10" s="17">
        <v>5</v>
      </c>
      <c r="B10" s="18" t="s">
        <v>23</v>
      </c>
      <c r="C10" s="19">
        <v>23356</v>
      </c>
      <c r="D10" s="20">
        <v>5140</v>
      </c>
      <c r="E10" s="20">
        <v>420</v>
      </c>
      <c r="F10" s="21">
        <f t="shared" si="0"/>
        <v>0.22007193012502141</v>
      </c>
      <c r="G10" s="22">
        <f t="shared" si="1"/>
        <v>36</v>
      </c>
      <c r="H10" s="21">
        <f t="shared" si="2"/>
        <v>1.7982531255351944E-2</v>
      </c>
      <c r="I10" s="22">
        <f t="shared" si="3"/>
        <v>34</v>
      </c>
      <c r="J10" s="20">
        <v>2408</v>
      </c>
      <c r="K10" s="20">
        <v>526</v>
      </c>
      <c r="L10" s="21">
        <f t="shared" si="4"/>
        <v>0.46848249027237354</v>
      </c>
      <c r="M10" s="22">
        <f t="shared" si="5"/>
        <v>14</v>
      </c>
      <c r="N10" s="21">
        <f t="shared" si="6"/>
        <v>0.10233463035019455</v>
      </c>
      <c r="O10" s="22">
        <f t="shared" si="7"/>
        <v>17</v>
      </c>
      <c r="P10" s="20">
        <v>1858</v>
      </c>
      <c r="Q10" s="20">
        <v>227</v>
      </c>
      <c r="R10" s="21">
        <f t="shared" si="8"/>
        <v>7.9551293029628364E-2</v>
      </c>
      <c r="S10" s="22">
        <f t="shared" si="9"/>
        <v>34</v>
      </c>
      <c r="T10" s="21">
        <f t="shared" si="10"/>
        <v>9.7191299880116464E-3</v>
      </c>
      <c r="U10" s="22">
        <f t="shared" si="11"/>
        <v>32</v>
      </c>
      <c r="V10" s="21">
        <f t="shared" si="12"/>
        <v>0.77159468438538203</v>
      </c>
      <c r="W10" s="22">
        <f t="shared" si="13"/>
        <v>41</v>
      </c>
      <c r="X10" s="28">
        <v>6.61</v>
      </c>
      <c r="Y10" s="20">
        <f t="shared" si="14"/>
        <v>3534</v>
      </c>
      <c r="Z10" s="21">
        <f t="shared" si="15"/>
        <v>2.4034554262392861E-3</v>
      </c>
      <c r="AA10" s="32">
        <f t="shared" si="16"/>
        <v>2.4034554262392861E-3</v>
      </c>
      <c r="AB10" s="33">
        <f t="shared" si="17"/>
        <v>46</v>
      </c>
      <c r="AC10" s="43">
        <v>17</v>
      </c>
      <c r="AD10" s="34">
        <f t="shared" si="18"/>
        <v>7.2786436033567389E-4</v>
      </c>
      <c r="AE10" s="33">
        <f t="shared" si="19"/>
        <v>34</v>
      </c>
      <c r="AF10" s="35">
        <f t="shared" si="20"/>
        <v>288</v>
      </c>
      <c r="AG10" s="38">
        <v>3</v>
      </c>
      <c r="AH10" s="39">
        <f t="shared" si="21"/>
        <v>-2</v>
      </c>
      <c r="AI10" s="38">
        <f t="shared" si="22"/>
        <v>5</v>
      </c>
    </row>
    <row r="11" spans="1:37" ht="39" customHeight="1">
      <c r="A11" s="17">
        <v>6</v>
      </c>
      <c r="B11" s="23" t="s">
        <v>21</v>
      </c>
      <c r="C11" s="19">
        <v>18872</v>
      </c>
      <c r="D11" s="20">
        <v>3774</v>
      </c>
      <c r="E11" s="20">
        <v>504</v>
      </c>
      <c r="F11" s="21">
        <f t="shared" si="0"/>
        <v>0.1999788045782111</v>
      </c>
      <c r="G11" s="22">
        <f t="shared" si="1"/>
        <v>35</v>
      </c>
      <c r="H11" s="21">
        <f t="shared" si="2"/>
        <v>2.6706231454005934E-2</v>
      </c>
      <c r="I11" s="22">
        <f t="shared" si="3"/>
        <v>44</v>
      </c>
      <c r="J11" s="20">
        <v>3031</v>
      </c>
      <c r="K11" s="20">
        <v>642</v>
      </c>
      <c r="L11" s="21">
        <f t="shared" si="4"/>
        <v>0.80312665606783251</v>
      </c>
      <c r="M11" s="22">
        <f t="shared" si="5"/>
        <v>33</v>
      </c>
      <c r="N11" s="21">
        <f t="shared" si="6"/>
        <v>0.17011128775834658</v>
      </c>
      <c r="O11" s="22">
        <f t="shared" si="7"/>
        <v>37</v>
      </c>
      <c r="P11" s="20">
        <v>1428</v>
      </c>
      <c r="Q11" s="20">
        <v>209</v>
      </c>
      <c r="R11" s="21">
        <f t="shared" si="8"/>
        <v>7.5667655786350152E-2</v>
      </c>
      <c r="S11" s="22">
        <f t="shared" si="9"/>
        <v>30</v>
      </c>
      <c r="T11" s="21">
        <f t="shared" si="10"/>
        <v>1.1074607884696906E-2</v>
      </c>
      <c r="U11" s="22">
        <f t="shared" si="11"/>
        <v>33</v>
      </c>
      <c r="V11" s="21">
        <f t="shared" si="12"/>
        <v>0.47113163972286376</v>
      </c>
      <c r="W11" s="22">
        <f t="shared" si="13"/>
        <v>10</v>
      </c>
      <c r="X11" s="28">
        <v>1</v>
      </c>
      <c r="Y11" s="20">
        <f t="shared" si="14"/>
        <v>18872</v>
      </c>
      <c r="Z11" s="21">
        <f t="shared" si="15"/>
        <v>1.2834751217879968E-2</v>
      </c>
      <c r="AA11" s="32">
        <f t="shared" si="16"/>
        <v>1.2834751217879968E-2</v>
      </c>
      <c r="AB11" s="33">
        <f t="shared" si="17"/>
        <v>38</v>
      </c>
      <c r="AC11" s="43">
        <v>5</v>
      </c>
      <c r="AD11" s="34">
        <f t="shared" si="18"/>
        <v>2.6494277236116997E-4</v>
      </c>
      <c r="AE11" s="33">
        <f t="shared" si="19"/>
        <v>22</v>
      </c>
      <c r="AF11" s="35">
        <f t="shared" si="20"/>
        <v>282</v>
      </c>
      <c r="AG11" s="38">
        <v>4</v>
      </c>
      <c r="AH11" s="39">
        <f t="shared" si="21"/>
        <v>-2</v>
      </c>
      <c r="AI11" s="38">
        <f t="shared" si="22"/>
        <v>6</v>
      </c>
    </row>
    <row r="12" spans="1:37" ht="39" customHeight="1">
      <c r="A12" s="17">
        <v>7</v>
      </c>
      <c r="B12" s="23" t="s">
        <v>30</v>
      </c>
      <c r="C12" s="19">
        <v>15066</v>
      </c>
      <c r="D12" s="20">
        <v>3665</v>
      </c>
      <c r="E12" s="20">
        <v>464</v>
      </c>
      <c r="F12" s="21">
        <f t="shared" si="0"/>
        <v>0.24326297623788662</v>
      </c>
      <c r="G12" s="22">
        <f t="shared" si="1"/>
        <v>41</v>
      </c>
      <c r="H12" s="21">
        <f t="shared" si="2"/>
        <v>3.0797822912518254E-2</v>
      </c>
      <c r="I12" s="22">
        <f t="shared" si="3"/>
        <v>45</v>
      </c>
      <c r="J12" s="20">
        <v>3197</v>
      </c>
      <c r="K12" s="20">
        <v>427</v>
      </c>
      <c r="L12" s="21">
        <f t="shared" si="4"/>
        <v>0.87230559345156888</v>
      </c>
      <c r="M12" s="22">
        <f t="shared" si="5"/>
        <v>35</v>
      </c>
      <c r="N12" s="21">
        <f t="shared" si="6"/>
        <v>0.1165075034106412</v>
      </c>
      <c r="O12" s="22">
        <f t="shared" si="7"/>
        <v>22</v>
      </c>
      <c r="P12" s="20">
        <v>1696</v>
      </c>
      <c r="Q12" s="20">
        <v>178</v>
      </c>
      <c r="R12" s="21">
        <f t="shared" si="8"/>
        <v>0.11257135271472189</v>
      </c>
      <c r="S12" s="22">
        <f t="shared" si="9"/>
        <v>42</v>
      </c>
      <c r="T12" s="21">
        <f t="shared" si="10"/>
        <v>1.1814682065578123E-2</v>
      </c>
      <c r="U12" s="22">
        <f t="shared" si="11"/>
        <v>35</v>
      </c>
      <c r="V12" s="21">
        <f t="shared" si="12"/>
        <v>0.53049734125742887</v>
      </c>
      <c r="W12" s="22">
        <f t="shared" si="13"/>
        <v>18</v>
      </c>
      <c r="X12" s="28">
        <v>0</v>
      </c>
      <c r="Y12" s="20">
        <f t="shared" si="14"/>
        <v>0</v>
      </c>
      <c r="Z12" s="21">
        <f t="shared" si="15"/>
        <v>0</v>
      </c>
      <c r="AA12" s="32">
        <f t="shared" si="16"/>
        <v>1</v>
      </c>
      <c r="AB12" s="33">
        <f t="shared" si="17"/>
        <v>0</v>
      </c>
      <c r="AC12" s="43">
        <v>42</v>
      </c>
      <c r="AD12" s="34">
        <f t="shared" si="18"/>
        <v>2.7877339705296694E-3</v>
      </c>
      <c r="AE12" s="33">
        <f t="shared" si="19"/>
        <v>44</v>
      </c>
      <c r="AF12" s="35">
        <f t="shared" si="20"/>
        <v>282</v>
      </c>
      <c r="AG12" s="38">
        <v>5</v>
      </c>
      <c r="AH12" s="39">
        <f t="shared" si="21"/>
        <v>-1</v>
      </c>
      <c r="AI12" s="38">
        <f t="shared" si="22"/>
        <v>6</v>
      </c>
    </row>
    <row r="13" spans="1:37" ht="39" customHeight="1">
      <c r="A13" s="17">
        <v>8</v>
      </c>
      <c r="B13" s="18" t="s">
        <v>18</v>
      </c>
      <c r="C13" s="19">
        <v>14196</v>
      </c>
      <c r="D13" s="20">
        <v>3877</v>
      </c>
      <c r="E13" s="20">
        <v>116</v>
      </c>
      <c r="F13" s="21">
        <f t="shared" si="0"/>
        <v>0.27310510002817695</v>
      </c>
      <c r="G13" s="22">
        <f t="shared" si="1"/>
        <v>45</v>
      </c>
      <c r="H13" s="21">
        <f t="shared" si="2"/>
        <v>8.1713158636235565E-3</v>
      </c>
      <c r="I13" s="22">
        <f t="shared" si="3"/>
        <v>12</v>
      </c>
      <c r="J13" s="20">
        <v>3840</v>
      </c>
      <c r="K13" s="20">
        <v>538</v>
      </c>
      <c r="L13" s="21">
        <f t="shared" si="4"/>
        <v>0.99045653856074289</v>
      </c>
      <c r="M13" s="22">
        <f t="shared" si="5"/>
        <v>40</v>
      </c>
      <c r="N13" s="21">
        <f t="shared" si="6"/>
        <v>0.13876708795460407</v>
      </c>
      <c r="O13" s="22">
        <f t="shared" si="7"/>
        <v>31</v>
      </c>
      <c r="P13" s="20">
        <v>1502</v>
      </c>
      <c r="Q13" s="20">
        <v>114</v>
      </c>
      <c r="R13" s="21">
        <f t="shared" si="8"/>
        <v>0.10580445195829812</v>
      </c>
      <c r="S13" s="22">
        <f t="shared" si="9"/>
        <v>41</v>
      </c>
      <c r="T13" s="21">
        <f t="shared" si="10"/>
        <v>8.0304311073541839E-3</v>
      </c>
      <c r="U13" s="22">
        <f t="shared" si="11"/>
        <v>26</v>
      </c>
      <c r="V13" s="21">
        <f t="shared" si="12"/>
        <v>0.39114583333333336</v>
      </c>
      <c r="W13" s="22">
        <f t="shared" si="13"/>
        <v>4</v>
      </c>
      <c r="X13" s="28">
        <v>1</v>
      </c>
      <c r="Y13" s="20">
        <f t="shared" si="14"/>
        <v>14196</v>
      </c>
      <c r="Z13" s="21">
        <f t="shared" si="15"/>
        <v>9.6546273997999161E-3</v>
      </c>
      <c r="AA13" s="32">
        <f t="shared" si="16"/>
        <v>9.6546273997999161E-3</v>
      </c>
      <c r="AB13" s="33">
        <f t="shared" si="17"/>
        <v>41</v>
      </c>
      <c r="AC13" s="43">
        <v>14</v>
      </c>
      <c r="AD13" s="34">
        <f t="shared" si="18"/>
        <v>9.8619329388560163E-4</v>
      </c>
      <c r="AE13" s="33">
        <f t="shared" si="19"/>
        <v>38</v>
      </c>
      <c r="AF13" s="35">
        <f t="shared" si="20"/>
        <v>278</v>
      </c>
      <c r="AG13" s="38">
        <v>13</v>
      </c>
      <c r="AH13" s="39" t="str">
        <f t="shared" si="21"/>
        <v>+5</v>
      </c>
      <c r="AI13" s="38">
        <f t="shared" si="22"/>
        <v>8</v>
      </c>
    </row>
    <row r="14" spans="1:37" ht="39" customHeight="1">
      <c r="A14" s="17">
        <v>9</v>
      </c>
      <c r="B14" s="18" t="s">
        <v>51</v>
      </c>
      <c r="C14" s="19">
        <v>33089</v>
      </c>
      <c r="D14" s="26">
        <v>4657</v>
      </c>
      <c r="E14" s="26">
        <v>325</v>
      </c>
      <c r="F14" s="21">
        <f t="shared" si="0"/>
        <v>0.14074163619329685</v>
      </c>
      <c r="G14" s="22">
        <f t="shared" si="1"/>
        <v>17</v>
      </c>
      <c r="H14" s="21">
        <f t="shared" si="2"/>
        <v>9.821995224999245E-3</v>
      </c>
      <c r="I14" s="22">
        <f t="shared" si="3"/>
        <v>24</v>
      </c>
      <c r="J14" s="20">
        <v>4483</v>
      </c>
      <c r="K14" s="20">
        <v>963</v>
      </c>
      <c r="L14" s="21">
        <f t="shared" si="4"/>
        <v>0.96263689070216873</v>
      </c>
      <c r="M14" s="22">
        <f t="shared" si="5"/>
        <v>39</v>
      </c>
      <c r="N14" s="21">
        <f t="shared" si="6"/>
        <v>0.20678548421730727</v>
      </c>
      <c r="O14" s="22">
        <f t="shared" si="7"/>
        <v>42</v>
      </c>
      <c r="P14" s="20">
        <v>2586</v>
      </c>
      <c r="Q14" s="20">
        <v>719</v>
      </c>
      <c r="R14" s="21">
        <f t="shared" si="8"/>
        <v>7.8152860467224763E-2</v>
      </c>
      <c r="S14" s="22">
        <f t="shared" si="9"/>
        <v>32</v>
      </c>
      <c r="T14" s="21">
        <f t="shared" si="10"/>
        <v>2.1729275590075252E-2</v>
      </c>
      <c r="U14" s="22">
        <f t="shared" si="11"/>
        <v>44</v>
      </c>
      <c r="V14" s="21">
        <f t="shared" si="12"/>
        <v>0.5768458621458844</v>
      </c>
      <c r="W14" s="22">
        <f t="shared" si="13"/>
        <v>24</v>
      </c>
      <c r="X14" s="28">
        <v>0.75</v>
      </c>
      <c r="Y14" s="20">
        <f t="shared" si="14"/>
        <v>44119</v>
      </c>
      <c r="Z14" s="21">
        <f t="shared" si="15"/>
        <v>3.0005107512804486E-2</v>
      </c>
      <c r="AA14" s="32">
        <f t="shared" si="16"/>
        <v>3.0005107512804486E-2</v>
      </c>
      <c r="AB14" s="33">
        <f t="shared" si="17"/>
        <v>25</v>
      </c>
      <c r="AC14" s="43">
        <v>14</v>
      </c>
      <c r="AD14" s="34">
        <f t="shared" si="18"/>
        <v>4.2310133276919821E-4</v>
      </c>
      <c r="AE14" s="33">
        <f t="shared" si="19"/>
        <v>26</v>
      </c>
      <c r="AF14" s="35">
        <f t="shared" si="20"/>
        <v>273</v>
      </c>
      <c r="AG14" s="38">
        <v>7</v>
      </c>
      <c r="AH14" s="39">
        <f t="shared" si="21"/>
        <v>-2</v>
      </c>
      <c r="AI14" s="38">
        <f t="shared" si="22"/>
        <v>9</v>
      </c>
    </row>
    <row r="15" spans="1:37" ht="39" customHeight="1">
      <c r="A15" s="17">
        <v>10</v>
      </c>
      <c r="B15" s="18" t="s">
        <v>38</v>
      </c>
      <c r="C15" s="19">
        <v>27366</v>
      </c>
      <c r="D15" s="20">
        <v>4892</v>
      </c>
      <c r="E15" s="20">
        <v>602</v>
      </c>
      <c r="F15" s="21">
        <f t="shared" si="0"/>
        <v>0.17876196740480887</v>
      </c>
      <c r="G15" s="22">
        <f t="shared" si="1"/>
        <v>29</v>
      </c>
      <c r="H15" s="21">
        <f t="shared" si="2"/>
        <v>2.1998099831908206E-2</v>
      </c>
      <c r="I15" s="22">
        <f t="shared" si="3"/>
        <v>42</v>
      </c>
      <c r="J15" s="20">
        <v>2967</v>
      </c>
      <c r="K15" s="20">
        <v>927</v>
      </c>
      <c r="L15" s="21">
        <f t="shared" si="4"/>
        <v>0.60650040883074408</v>
      </c>
      <c r="M15" s="22">
        <f t="shared" si="5"/>
        <v>23</v>
      </c>
      <c r="N15" s="21">
        <f t="shared" si="6"/>
        <v>0.18949304987735077</v>
      </c>
      <c r="O15" s="22">
        <f t="shared" si="7"/>
        <v>39</v>
      </c>
      <c r="P15" s="20">
        <v>1608</v>
      </c>
      <c r="Q15" s="20">
        <v>401</v>
      </c>
      <c r="R15" s="21">
        <f t="shared" si="8"/>
        <v>5.8759044069283055E-2</v>
      </c>
      <c r="S15" s="22">
        <f t="shared" si="9"/>
        <v>21</v>
      </c>
      <c r="T15" s="21">
        <f t="shared" si="10"/>
        <v>1.4653219323247826E-2</v>
      </c>
      <c r="U15" s="22">
        <f t="shared" si="11"/>
        <v>42</v>
      </c>
      <c r="V15" s="21">
        <f t="shared" si="12"/>
        <v>0.54196157735085948</v>
      </c>
      <c r="W15" s="22">
        <f t="shared" si="13"/>
        <v>21</v>
      </c>
      <c r="X15" s="28">
        <v>0.5</v>
      </c>
      <c r="Y15" s="20">
        <f t="shared" si="14"/>
        <v>54732</v>
      </c>
      <c r="Z15" s="21">
        <f t="shared" si="15"/>
        <v>3.7222954835576853E-2</v>
      </c>
      <c r="AA15" s="32">
        <f t="shared" si="16"/>
        <v>3.7222954835576853E-2</v>
      </c>
      <c r="AB15" s="33">
        <f t="shared" si="17"/>
        <v>23</v>
      </c>
      <c r="AC15" s="43">
        <v>18</v>
      </c>
      <c r="AD15" s="34">
        <f t="shared" si="18"/>
        <v>6.5775049331286996E-4</v>
      </c>
      <c r="AE15" s="33">
        <f t="shared" si="19"/>
        <v>30</v>
      </c>
      <c r="AF15" s="35">
        <f t="shared" si="20"/>
        <v>270</v>
      </c>
      <c r="AG15" s="38">
        <v>10</v>
      </c>
      <c r="AH15" s="39">
        <f t="shared" si="21"/>
        <v>0</v>
      </c>
      <c r="AI15" s="38">
        <f t="shared" si="22"/>
        <v>10</v>
      </c>
    </row>
    <row r="16" spans="1:37" ht="39" customHeight="1">
      <c r="A16" s="17">
        <v>11</v>
      </c>
      <c r="B16" s="23" t="s">
        <v>20</v>
      </c>
      <c r="C16" s="19">
        <v>13682</v>
      </c>
      <c r="D16" s="20">
        <v>1984</v>
      </c>
      <c r="E16" s="20">
        <v>47</v>
      </c>
      <c r="F16" s="21">
        <f t="shared" si="0"/>
        <v>0.14500803976026896</v>
      </c>
      <c r="G16" s="22">
        <f t="shared" si="1"/>
        <v>20</v>
      </c>
      <c r="H16" s="21">
        <f t="shared" si="2"/>
        <v>3.4351702967402426E-3</v>
      </c>
      <c r="I16" s="22">
        <f t="shared" si="3"/>
        <v>4</v>
      </c>
      <c r="J16" s="20">
        <v>3607</v>
      </c>
      <c r="K16" s="20">
        <v>534</v>
      </c>
      <c r="L16" s="21">
        <f t="shared" si="4"/>
        <v>1.8180443548387097</v>
      </c>
      <c r="M16" s="22">
        <f t="shared" si="5"/>
        <v>46</v>
      </c>
      <c r="N16" s="21">
        <f t="shared" si="6"/>
        <v>0.26915322580645162</v>
      </c>
      <c r="O16" s="22">
        <f t="shared" si="7"/>
        <v>44</v>
      </c>
      <c r="P16" s="20">
        <v>1148</v>
      </c>
      <c r="Q16" s="20">
        <v>117</v>
      </c>
      <c r="R16" s="21">
        <f t="shared" si="8"/>
        <v>8.3905861716123367E-2</v>
      </c>
      <c r="S16" s="22">
        <f t="shared" si="9"/>
        <v>37</v>
      </c>
      <c r="T16" s="21">
        <f t="shared" si="10"/>
        <v>8.5513813769916673E-3</v>
      </c>
      <c r="U16" s="22">
        <f t="shared" si="11"/>
        <v>28</v>
      </c>
      <c r="V16" s="21">
        <f t="shared" si="12"/>
        <v>0.31827003049625729</v>
      </c>
      <c r="W16" s="22">
        <f t="shared" si="13"/>
        <v>1</v>
      </c>
      <c r="X16" s="28">
        <v>0.75</v>
      </c>
      <c r="Y16" s="20">
        <f t="shared" si="14"/>
        <v>18243</v>
      </c>
      <c r="Z16" s="21">
        <f t="shared" si="15"/>
        <v>1.2406971516944905E-2</v>
      </c>
      <c r="AA16" s="32">
        <f t="shared" si="16"/>
        <v>1.2406971516944905E-2</v>
      </c>
      <c r="AB16" s="33">
        <f t="shared" si="17"/>
        <v>39</v>
      </c>
      <c r="AC16" s="43">
        <v>10</v>
      </c>
      <c r="AD16" s="34">
        <f t="shared" si="18"/>
        <v>7.3088729717877502E-4</v>
      </c>
      <c r="AE16" s="33">
        <f t="shared" si="19"/>
        <v>35</v>
      </c>
      <c r="AF16" s="35">
        <f t="shared" si="20"/>
        <v>254</v>
      </c>
      <c r="AG16" s="38">
        <v>12</v>
      </c>
      <c r="AH16" s="39" t="str">
        <f t="shared" si="21"/>
        <v>+1</v>
      </c>
      <c r="AI16" s="38">
        <f t="shared" si="22"/>
        <v>11</v>
      </c>
    </row>
    <row r="17" spans="1:35" ht="39" customHeight="1">
      <c r="A17" s="17">
        <v>12</v>
      </c>
      <c r="B17" s="18" t="s">
        <v>32</v>
      </c>
      <c r="C17" s="19">
        <v>27250</v>
      </c>
      <c r="D17" s="20">
        <v>4404</v>
      </c>
      <c r="E17" s="20">
        <v>454</v>
      </c>
      <c r="F17" s="21">
        <f t="shared" si="0"/>
        <v>0.16161467889908257</v>
      </c>
      <c r="G17" s="22">
        <f t="shared" si="1"/>
        <v>25</v>
      </c>
      <c r="H17" s="21">
        <f t="shared" si="2"/>
        <v>1.6660550458715596E-2</v>
      </c>
      <c r="I17" s="22">
        <f t="shared" si="3"/>
        <v>33</v>
      </c>
      <c r="J17" s="20">
        <v>4083</v>
      </c>
      <c r="K17" s="20">
        <v>589</v>
      </c>
      <c r="L17" s="21">
        <f t="shared" si="4"/>
        <v>0.92711171662125336</v>
      </c>
      <c r="M17" s="22">
        <f t="shared" si="5"/>
        <v>37</v>
      </c>
      <c r="N17" s="21">
        <f t="shared" si="6"/>
        <v>0.13374205267938238</v>
      </c>
      <c r="O17" s="22">
        <f t="shared" si="7"/>
        <v>29</v>
      </c>
      <c r="P17" s="20">
        <v>2226</v>
      </c>
      <c r="Q17" s="20">
        <v>148</v>
      </c>
      <c r="R17" s="21">
        <f t="shared" si="8"/>
        <v>8.1688073394495408E-2</v>
      </c>
      <c r="S17" s="22">
        <f t="shared" si="9"/>
        <v>36</v>
      </c>
      <c r="T17" s="21">
        <f t="shared" si="10"/>
        <v>5.4311926605504586E-3</v>
      </c>
      <c r="U17" s="22">
        <f t="shared" si="11"/>
        <v>10</v>
      </c>
      <c r="V17" s="21">
        <f t="shared" si="12"/>
        <v>0.54518736223365172</v>
      </c>
      <c r="W17" s="22">
        <f t="shared" si="13"/>
        <v>22</v>
      </c>
      <c r="X17" s="28">
        <v>1</v>
      </c>
      <c r="Y17" s="20">
        <f t="shared" si="14"/>
        <v>27250</v>
      </c>
      <c r="Z17" s="21">
        <f t="shared" si="15"/>
        <v>1.8532586407759066E-2</v>
      </c>
      <c r="AA17" s="32">
        <f t="shared" si="16"/>
        <v>1.8532586407759066E-2</v>
      </c>
      <c r="AB17" s="33">
        <f t="shared" si="17"/>
        <v>33</v>
      </c>
      <c r="AC17" s="43">
        <v>15</v>
      </c>
      <c r="AD17" s="34">
        <f t="shared" si="18"/>
        <v>5.5045871559633033E-4</v>
      </c>
      <c r="AE17" s="33">
        <f t="shared" si="19"/>
        <v>28</v>
      </c>
      <c r="AF17" s="35">
        <f t="shared" si="20"/>
        <v>253</v>
      </c>
      <c r="AG17" s="38">
        <v>14</v>
      </c>
      <c r="AH17" s="39" t="str">
        <f t="shared" si="21"/>
        <v>+2</v>
      </c>
      <c r="AI17" s="38">
        <f t="shared" si="22"/>
        <v>12</v>
      </c>
    </row>
    <row r="18" spans="1:35" ht="39" customHeight="1">
      <c r="A18" s="17">
        <v>13</v>
      </c>
      <c r="B18" s="18" t="s">
        <v>34</v>
      </c>
      <c r="C18" s="19">
        <v>34083</v>
      </c>
      <c r="D18" s="20">
        <v>8583</v>
      </c>
      <c r="E18" s="20">
        <v>523</v>
      </c>
      <c r="F18" s="21">
        <f t="shared" si="0"/>
        <v>0.25182642373030545</v>
      </c>
      <c r="G18" s="22">
        <f t="shared" si="1"/>
        <v>43</v>
      </c>
      <c r="H18" s="21">
        <f t="shared" si="2"/>
        <v>1.5344893348590207E-2</v>
      </c>
      <c r="I18" s="22">
        <f t="shared" si="3"/>
        <v>31</v>
      </c>
      <c r="J18" s="20">
        <v>4738</v>
      </c>
      <c r="K18" s="20">
        <v>577</v>
      </c>
      <c r="L18" s="21">
        <f t="shared" si="4"/>
        <v>0.55202143772573697</v>
      </c>
      <c r="M18" s="22">
        <f t="shared" si="5"/>
        <v>20</v>
      </c>
      <c r="N18" s="21">
        <f t="shared" si="6"/>
        <v>6.7225911685890719E-2</v>
      </c>
      <c r="O18" s="22">
        <f t="shared" si="7"/>
        <v>9</v>
      </c>
      <c r="P18" s="20">
        <v>2913</v>
      </c>
      <c r="Q18" s="20">
        <v>239</v>
      </c>
      <c r="R18" s="21">
        <f t="shared" si="8"/>
        <v>8.5467828536220397E-2</v>
      </c>
      <c r="S18" s="22">
        <f t="shared" si="9"/>
        <v>38</v>
      </c>
      <c r="T18" s="21">
        <f t="shared" si="10"/>
        <v>7.0122935187630197E-3</v>
      </c>
      <c r="U18" s="22">
        <f t="shared" si="11"/>
        <v>19</v>
      </c>
      <c r="V18" s="21">
        <f t="shared" si="12"/>
        <v>0.61481637821865764</v>
      </c>
      <c r="W18" s="22">
        <f t="shared" si="13"/>
        <v>28</v>
      </c>
      <c r="X18" s="28">
        <v>2</v>
      </c>
      <c r="Y18" s="20">
        <f t="shared" si="14"/>
        <v>17042</v>
      </c>
      <c r="Z18" s="21">
        <f t="shared" si="15"/>
        <v>1.1590177525175414E-2</v>
      </c>
      <c r="AA18" s="32">
        <f t="shared" si="16"/>
        <v>1.1590177525175414E-2</v>
      </c>
      <c r="AB18" s="33">
        <f t="shared" si="17"/>
        <v>40</v>
      </c>
      <c r="AC18" s="43">
        <v>14</v>
      </c>
      <c r="AD18" s="34">
        <f t="shared" si="18"/>
        <v>4.1076196344218524E-4</v>
      </c>
      <c r="AE18" s="33">
        <f t="shared" si="19"/>
        <v>24</v>
      </c>
      <c r="AF18" s="35">
        <f t="shared" si="20"/>
        <v>252</v>
      </c>
      <c r="AG18" s="38">
        <v>10</v>
      </c>
      <c r="AH18" s="39">
        <f t="shared" si="21"/>
        <v>-3</v>
      </c>
      <c r="AI18" s="38">
        <f t="shared" si="22"/>
        <v>13</v>
      </c>
    </row>
    <row r="19" spans="1:35" ht="39" customHeight="1">
      <c r="A19" s="17">
        <v>14</v>
      </c>
      <c r="B19" s="23" t="s">
        <v>36</v>
      </c>
      <c r="C19" s="19">
        <v>15650</v>
      </c>
      <c r="D19" s="20">
        <v>3496</v>
      </c>
      <c r="E19" s="20">
        <v>627</v>
      </c>
      <c r="F19" s="21">
        <f t="shared" si="0"/>
        <v>0.22338658146964857</v>
      </c>
      <c r="G19" s="22">
        <f t="shared" si="1"/>
        <v>38</v>
      </c>
      <c r="H19" s="21">
        <f t="shared" si="2"/>
        <v>4.0063897763578278E-2</v>
      </c>
      <c r="I19" s="22">
        <f t="shared" si="3"/>
        <v>46</v>
      </c>
      <c r="J19" s="20">
        <v>3254</v>
      </c>
      <c r="K19" s="20">
        <v>541</v>
      </c>
      <c r="L19" s="21">
        <f t="shared" si="4"/>
        <v>0.93077803203661325</v>
      </c>
      <c r="M19" s="22">
        <f t="shared" si="5"/>
        <v>38</v>
      </c>
      <c r="N19" s="21">
        <f t="shared" si="6"/>
        <v>0.1547482837528604</v>
      </c>
      <c r="O19" s="22">
        <f t="shared" si="7"/>
        <v>35</v>
      </c>
      <c r="P19" s="20">
        <v>1198</v>
      </c>
      <c r="Q19" s="20">
        <v>105</v>
      </c>
      <c r="R19" s="21">
        <f t="shared" si="8"/>
        <v>7.6549520766773169E-2</v>
      </c>
      <c r="S19" s="22">
        <f t="shared" si="9"/>
        <v>31</v>
      </c>
      <c r="T19" s="21">
        <f t="shared" si="10"/>
        <v>6.7092651757188499E-3</v>
      </c>
      <c r="U19" s="22">
        <f t="shared" si="11"/>
        <v>18</v>
      </c>
      <c r="V19" s="21">
        <f t="shared" si="12"/>
        <v>0.3681622618315919</v>
      </c>
      <c r="W19" s="22">
        <f t="shared" si="13"/>
        <v>3</v>
      </c>
      <c r="X19" s="28">
        <v>0.5</v>
      </c>
      <c r="Y19" s="20">
        <f t="shared" si="14"/>
        <v>31300</v>
      </c>
      <c r="Z19" s="21">
        <f t="shared" si="15"/>
        <v>2.1286970809646193E-2</v>
      </c>
      <c r="AA19" s="32">
        <f t="shared" si="16"/>
        <v>2.1286970809646193E-2</v>
      </c>
      <c r="AB19" s="33">
        <f t="shared" si="17"/>
        <v>29</v>
      </c>
      <c r="AC19" s="43">
        <v>1</v>
      </c>
      <c r="AD19" s="34">
        <f t="shared" si="18"/>
        <v>6.3897763578274762E-5</v>
      </c>
      <c r="AE19" s="33">
        <f t="shared" si="19"/>
        <v>11</v>
      </c>
      <c r="AF19" s="35">
        <f t="shared" si="20"/>
        <v>249</v>
      </c>
      <c r="AG19" s="38">
        <v>15</v>
      </c>
      <c r="AH19" s="39" t="str">
        <f t="shared" si="21"/>
        <v>+1</v>
      </c>
      <c r="AI19" s="38">
        <f t="shared" si="22"/>
        <v>14</v>
      </c>
    </row>
    <row r="20" spans="1:35" ht="39" customHeight="1">
      <c r="A20" s="17">
        <v>15</v>
      </c>
      <c r="B20" s="23" t="s">
        <v>26</v>
      </c>
      <c r="C20" s="19">
        <v>31730</v>
      </c>
      <c r="D20" s="20">
        <v>8466</v>
      </c>
      <c r="E20" s="20">
        <v>330</v>
      </c>
      <c r="F20" s="21">
        <f t="shared" si="0"/>
        <v>0.26681374093917426</v>
      </c>
      <c r="G20" s="22">
        <f t="shared" si="1"/>
        <v>44</v>
      </c>
      <c r="H20" s="21">
        <f t="shared" si="2"/>
        <v>1.0400252127324299E-2</v>
      </c>
      <c r="I20" s="22">
        <f t="shared" si="3"/>
        <v>26</v>
      </c>
      <c r="J20" s="20">
        <v>6514</v>
      </c>
      <c r="K20" s="20">
        <v>757</v>
      </c>
      <c r="L20" s="21">
        <f t="shared" si="4"/>
        <v>0.76943066383179781</v>
      </c>
      <c r="M20" s="22">
        <f t="shared" si="5"/>
        <v>31</v>
      </c>
      <c r="N20" s="21">
        <f t="shared" si="6"/>
        <v>8.9416489487361209E-2</v>
      </c>
      <c r="O20" s="22">
        <f t="shared" si="7"/>
        <v>14</v>
      </c>
      <c r="P20" s="20">
        <v>2874</v>
      </c>
      <c r="Q20" s="20">
        <v>464</v>
      </c>
      <c r="R20" s="21">
        <f t="shared" si="8"/>
        <v>9.0576741254333432E-2</v>
      </c>
      <c r="S20" s="22">
        <f t="shared" si="9"/>
        <v>39</v>
      </c>
      <c r="T20" s="21">
        <f t="shared" si="10"/>
        <v>1.4623384809328711E-2</v>
      </c>
      <c r="U20" s="22">
        <f t="shared" si="11"/>
        <v>41</v>
      </c>
      <c r="V20" s="21">
        <f t="shared" si="12"/>
        <v>0.44120356155971752</v>
      </c>
      <c r="W20" s="22">
        <f t="shared" si="13"/>
        <v>8</v>
      </c>
      <c r="X20" s="28">
        <v>1</v>
      </c>
      <c r="Y20" s="20">
        <f t="shared" si="14"/>
        <v>31730</v>
      </c>
      <c r="Z20" s="21">
        <f t="shared" si="15"/>
        <v>2.1579411622686062E-2</v>
      </c>
      <c r="AA20" s="32">
        <f t="shared" si="16"/>
        <v>2.1579411622686062E-2</v>
      </c>
      <c r="AB20" s="33">
        <f t="shared" si="17"/>
        <v>28</v>
      </c>
      <c r="AC20" s="43">
        <v>6</v>
      </c>
      <c r="AD20" s="34">
        <f t="shared" si="18"/>
        <v>1.8909549322407816E-4</v>
      </c>
      <c r="AE20" s="33">
        <f t="shared" si="19"/>
        <v>17</v>
      </c>
      <c r="AF20" s="35">
        <f t="shared" si="20"/>
        <v>248</v>
      </c>
      <c r="AG20" s="38">
        <v>24</v>
      </c>
      <c r="AH20" s="39" t="str">
        <f t="shared" si="21"/>
        <v>+9</v>
      </c>
      <c r="AI20" s="38">
        <f t="shared" si="22"/>
        <v>15</v>
      </c>
    </row>
    <row r="21" spans="1:35" ht="39" customHeight="1">
      <c r="A21" s="17">
        <v>16</v>
      </c>
      <c r="B21" s="18" t="s">
        <v>46</v>
      </c>
      <c r="C21" s="19">
        <v>13201</v>
      </c>
      <c r="D21" s="26">
        <v>1315</v>
      </c>
      <c r="E21" s="26">
        <v>105</v>
      </c>
      <c r="F21" s="21">
        <f t="shared" si="0"/>
        <v>9.9613665631391568E-2</v>
      </c>
      <c r="G21" s="22">
        <f t="shared" si="1"/>
        <v>1</v>
      </c>
      <c r="H21" s="21">
        <f t="shared" si="2"/>
        <v>7.9539428831149148E-3</v>
      </c>
      <c r="I21" s="22">
        <f t="shared" si="3"/>
        <v>10</v>
      </c>
      <c r="J21" s="20">
        <v>1208</v>
      </c>
      <c r="K21" s="42">
        <v>428</v>
      </c>
      <c r="L21" s="21">
        <f t="shared" si="4"/>
        <v>0.91863117870722433</v>
      </c>
      <c r="M21" s="22">
        <f t="shared" si="5"/>
        <v>36</v>
      </c>
      <c r="N21" s="21">
        <f t="shared" si="6"/>
        <v>0.32547528517110264</v>
      </c>
      <c r="O21" s="22">
        <f t="shared" si="7"/>
        <v>46</v>
      </c>
      <c r="P21" s="20">
        <v>594</v>
      </c>
      <c r="Q21" s="42">
        <v>237</v>
      </c>
      <c r="R21" s="21">
        <f t="shared" si="8"/>
        <v>4.4996591167335807E-2</v>
      </c>
      <c r="S21" s="22">
        <f t="shared" si="9"/>
        <v>15</v>
      </c>
      <c r="T21" s="21">
        <f t="shared" si="10"/>
        <v>1.7953185364745095E-2</v>
      </c>
      <c r="U21" s="22">
        <f t="shared" si="11"/>
        <v>43</v>
      </c>
      <c r="V21" s="21">
        <f t="shared" si="12"/>
        <v>0.49172185430463577</v>
      </c>
      <c r="W21" s="22">
        <f t="shared" si="13"/>
        <v>12</v>
      </c>
      <c r="X21" s="28">
        <v>0.6</v>
      </c>
      <c r="Y21" s="20">
        <f t="shared" si="14"/>
        <v>22002</v>
      </c>
      <c r="Z21" s="21">
        <f t="shared" si="15"/>
        <v>1.4963448298844587E-2</v>
      </c>
      <c r="AA21" s="32">
        <f t="shared" si="16"/>
        <v>1.4963448298844587E-2</v>
      </c>
      <c r="AB21" s="33">
        <f t="shared" si="17"/>
        <v>36</v>
      </c>
      <c r="AC21" s="43">
        <v>108</v>
      </c>
      <c r="AD21" s="34">
        <f t="shared" si="18"/>
        <v>8.1811983940610553E-3</v>
      </c>
      <c r="AE21" s="33">
        <f t="shared" si="19"/>
        <v>46</v>
      </c>
      <c r="AF21" s="35">
        <f t="shared" si="20"/>
        <v>245</v>
      </c>
      <c r="AG21" s="38">
        <v>8</v>
      </c>
      <c r="AH21" s="39">
        <f t="shared" si="21"/>
        <v>-8</v>
      </c>
      <c r="AI21" s="38">
        <f t="shared" si="22"/>
        <v>16</v>
      </c>
    </row>
    <row r="22" spans="1:35" ht="39" customHeight="1">
      <c r="A22" s="17">
        <v>17</v>
      </c>
      <c r="B22" s="25" t="s">
        <v>35</v>
      </c>
      <c r="C22" s="19">
        <v>34713</v>
      </c>
      <c r="D22" s="20">
        <v>6587</v>
      </c>
      <c r="E22" s="20">
        <v>749</v>
      </c>
      <c r="F22" s="21">
        <f t="shared" si="0"/>
        <v>0.18975599919338576</v>
      </c>
      <c r="G22" s="22">
        <f t="shared" si="1"/>
        <v>31</v>
      </c>
      <c r="H22" s="21">
        <f t="shared" si="2"/>
        <v>2.1576930832829199E-2</v>
      </c>
      <c r="I22" s="22">
        <f t="shared" si="3"/>
        <v>41</v>
      </c>
      <c r="J22" s="20">
        <v>3030</v>
      </c>
      <c r="K22" s="20">
        <v>782</v>
      </c>
      <c r="L22" s="21">
        <f t="shared" si="4"/>
        <v>0.45999696371641113</v>
      </c>
      <c r="M22" s="22">
        <f t="shared" si="5"/>
        <v>12</v>
      </c>
      <c r="N22" s="21">
        <f t="shared" si="6"/>
        <v>0.1187186883254896</v>
      </c>
      <c r="O22" s="22">
        <f t="shared" si="7"/>
        <v>23</v>
      </c>
      <c r="P22" s="20">
        <v>2348</v>
      </c>
      <c r="Q22" s="20">
        <v>480</v>
      </c>
      <c r="R22" s="21">
        <f t="shared" si="8"/>
        <v>6.7640365281018633E-2</v>
      </c>
      <c r="S22" s="22">
        <f t="shared" si="9"/>
        <v>27</v>
      </c>
      <c r="T22" s="21">
        <f t="shared" si="10"/>
        <v>1.3827672629850489E-2</v>
      </c>
      <c r="U22" s="22">
        <f t="shared" si="11"/>
        <v>40</v>
      </c>
      <c r="V22" s="21">
        <f t="shared" si="12"/>
        <v>0.7749174917491749</v>
      </c>
      <c r="W22" s="22">
        <f t="shared" si="13"/>
        <v>42</v>
      </c>
      <c r="X22" s="28">
        <v>0</v>
      </c>
      <c r="Y22" s="20">
        <f t="shared" si="14"/>
        <v>0</v>
      </c>
      <c r="Z22" s="21">
        <f t="shared" si="15"/>
        <v>0</v>
      </c>
      <c r="AA22" s="32">
        <f t="shared" si="16"/>
        <v>1</v>
      </c>
      <c r="AB22" s="33">
        <f t="shared" si="17"/>
        <v>0</v>
      </c>
      <c r="AC22" s="43">
        <v>10</v>
      </c>
      <c r="AD22" s="34">
        <f t="shared" si="18"/>
        <v>2.8807651312188516E-4</v>
      </c>
      <c r="AE22" s="33">
        <f t="shared" si="19"/>
        <v>23</v>
      </c>
      <c r="AF22" s="35">
        <f t="shared" si="20"/>
        <v>239</v>
      </c>
      <c r="AG22" s="38">
        <v>19</v>
      </c>
      <c r="AH22" s="39" t="str">
        <f t="shared" si="21"/>
        <v>+2</v>
      </c>
      <c r="AI22" s="38">
        <f t="shared" si="22"/>
        <v>17</v>
      </c>
    </row>
    <row r="23" spans="1:35" ht="39" customHeight="1">
      <c r="A23" s="17">
        <v>18</v>
      </c>
      <c r="B23" s="18" t="s">
        <v>29</v>
      </c>
      <c r="C23" s="19">
        <v>13970</v>
      </c>
      <c r="D23" s="20">
        <v>3514</v>
      </c>
      <c r="E23" s="20">
        <v>295</v>
      </c>
      <c r="F23" s="21">
        <f t="shared" si="0"/>
        <v>0.25153901216893343</v>
      </c>
      <c r="G23" s="22">
        <f t="shared" si="1"/>
        <v>42</v>
      </c>
      <c r="H23" s="21">
        <f t="shared" si="2"/>
        <v>2.1116678596993559E-2</v>
      </c>
      <c r="I23" s="22">
        <f t="shared" si="3"/>
        <v>40</v>
      </c>
      <c r="J23" s="20">
        <v>2323</v>
      </c>
      <c r="K23" s="20">
        <v>459</v>
      </c>
      <c r="L23" s="21">
        <f t="shared" si="4"/>
        <v>0.66107000569151964</v>
      </c>
      <c r="M23" s="22">
        <f t="shared" si="5"/>
        <v>26</v>
      </c>
      <c r="N23" s="21">
        <f t="shared" si="6"/>
        <v>0.13062037564029597</v>
      </c>
      <c r="O23" s="22">
        <f t="shared" si="7"/>
        <v>27</v>
      </c>
      <c r="P23" s="20">
        <v>1106</v>
      </c>
      <c r="Q23" s="20">
        <v>87</v>
      </c>
      <c r="R23" s="21">
        <f t="shared" si="8"/>
        <v>7.9169649248389401E-2</v>
      </c>
      <c r="S23" s="22">
        <f t="shared" si="9"/>
        <v>33</v>
      </c>
      <c r="T23" s="21">
        <f t="shared" si="10"/>
        <v>6.2276306370794557E-3</v>
      </c>
      <c r="U23" s="22">
        <f t="shared" si="11"/>
        <v>15</v>
      </c>
      <c r="V23" s="21">
        <f t="shared" si="12"/>
        <v>0.47610848041325871</v>
      </c>
      <c r="W23" s="22">
        <f t="shared" si="13"/>
        <v>11</v>
      </c>
      <c r="X23" s="28">
        <v>0</v>
      </c>
      <c r="Y23" s="20">
        <f t="shared" si="14"/>
        <v>0</v>
      </c>
      <c r="Z23" s="21">
        <f t="shared" si="15"/>
        <v>0</v>
      </c>
      <c r="AA23" s="32">
        <f t="shared" si="16"/>
        <v>1</v>
      </c>
      <c r="AB23" s="33">
        <f t="shared" si="17"/>
        <v>0</v>
      </c>
      <c r="AC23" s="43">
        <v>30</v>
      </c>
      <c r="AD23" s="34">
        <f t="shared" si="18"/>
        <v>2.1474588403722263E-3</v>
      </c>
      <c r="AE23" s="33">
        <f t="shared" si="19"/>
        <v>43</v>
      </c>
      <c r="AF23" s="35">
        <f t="shared" si="20"/>
        <v>237</v>
      </c>
      <c r="AG23" s="38">
        <v>16</v>
      </c>
      <c r="AH23" s="39">
        <f t="shared" si="21"/>
        <v>-2</v>
      </c>
      <c r="AI23" s="38">
        <f t="shared" si="22"/>
        <v>18</v>
      </c>
    </row>
    <row r="24" spans="1:35" ht="39" customHeight="1">
      <c r="A24" s="17">
        <v>19</v>
      </c>
      <c r="B24" s="18" t="s">
        <v>41</v>
      </c>
      <c r="C24" s="19">
        <v>27845</v>
      </c>
      <c r="D24" s="20">
        <v>4727</v>
      </c>
      <c r="E24" s="20">
        <v>545</v>
      </c>
      <c r="F24" s="21">
        <f t="shared" si="0"/>
        <v>0.16976117794936255</v>
      </c>
      <c r="G24" s="22">
        <f t="shared" si="1"/>
        <v>27</v>
      </c>
      <c r="H24" s="21">
        <f t="shared" si="2"/>
        <v>1.9572634225175075E-2</v>
      </c>
      <c r="I24" s="22">
        <f t="shared" si="3"/>
        <v>37</v>
      </c>
      <c r="J24" s="20">
        <v>3741</v>
      </c>
      <c r="K24" s="20">
        <v>846</v>
      </c>
      <c r="L24" s="21">
        <f t="shared" si="4"/>
        <v>0.79141104294478526</v>
      </c>
      <c r="M24" s="22">
        <f t="shared" si="5"/>
        <v>32</v>
      </c>
      <c r="N24" s="21">
        <f t="shared" si="6"/>
        <v>0.17897186376137084</v>
      </c>
      <c r="O24" s="22">
        <f t="shared" si="7"/>
        <v>38</v>
      </c>
      <c r="P24" s="20">
        <v>1987</v>
      </c>
      <c r="Q24" s="20">
        <v>345</v>
      </c>
      <c r="R24" s="21">
        <f t="shared" si="8"/>
        <v>7.1359310468665824E-2</v>
      </c>
      <c r="S24" s="22">
        <f t="shared" si="9"/>
        <v>28</v>
      </c>
      <c r="T24" s="21">
        <f t="shared" si="10"/>
        <v>1.2390016160890645E-2</v>
      </c>
      <c r="U24" s="22">
        <f t="shared" si="11"/>
        <v>36</v>
      </c>
      <c r="V24" s="21">
        <f t="shared" si="12"/>
        <v>0.53114140604116544</v>
      </c>
      <c r="W24" s="22">
        <f t="shared" si="13"/>
        <v>19</v>
      </c>
      <c r="X24" s="28">
        <v>0</v>
      </c>
      <c r="Y24" s="20">
        <f t="shared" si="14"/>
        <v>0</v>
      </c>
      <c r="Z24" s="21">
        <f t="shared" si="15"/>
        <v>0</v>
      </c>
      <c r="AA24" s="32">
        <f t="shared" si="16"/>
        <v>1</v>
      </c>
      <c r="AB24" s="33">
        <f t="shared" si="17"/>
        <v>0</v>
      </c>
      <c r="AC24" s="43">
        <v>6</v>
      </c>
      <c r="AD24" s="34">
        <f t="shared" si="18"/>
        <v>2.1547854192853296E-4</v>
      </c>
      <c r="AE24" s="33">
        <f t="shared" si="19"/>
        <v>19</v>
      </c>
      <c r="AF24" s="35">
        <f t="shared" si="20"/>
        <v>236</v>
      </c>
      <c r="AG24" s="38">
        <v>16</v>
      </c>
      <c r="AH24" s="39">
        <f t="shared" si="21"/>
        <v>-3</v>
      </c>
      <c r="AI24" s="38">
        <f t="shared" si="22"/>
        <v>19</v>
      </c>
    </row>
    <row r="25" spans="1:35" ht="39" customHeight="1">
      <c r="A25" s="17">
        <v>20</v>
      </c>
      <c r="B25" s="18" t="s">
        <v>24</v>
      </c>
      <c r="C25" s="19">
        <v>25804</v>
      </c>
      <c r="D25" s="20">
        <v>6087</v>
      </c>
      <c r="E25" s="20">
        <v>171</v>
      </c>
      <c r="F25" s="21">
        <f t="shared" si="0"/>
        <v>0.23589365989769029</v>
      </c>
      <c r="G25" s="22">
        <f t="shared" si="1"/>
        <v>40</v>
      </c>
      <c r="H25" s="21">
        <f t="shared" si="2"/>
        <v>6.6268795535575882E-3</v>
      </c>
      <c r="I25" s="22">
        <f t="shared" si="3"/>
        <v>7</v>
      </c>
      <c r="J25" s="20">
        <v>4462</v>
      </c>
      <c r="K25" s="20">
        <v>621</v>
      </c>
      <c r="L25" s="21">
        <f t="shared" si="4"/>
        <v>0.73303762115984883</v>
      </c>
      <c r="M25" s="22">
        <f t="shared" si="5"/>
        <v>29</v>
      </c>
      <c r="N25" s="21">
        <f t="shared" si="6"/>
        <v>0.10202069985214392</v>
      </c>
      <c r="O25" s="22">
        <f t="shared" si="7"/>
        <v>16</v>
      </c>
      <c r="P25" s="20">
        <v>3016</v>
      </c>
      <c r="Q25" s="20">
        <v>223</v>
      </c>
      <c r="R25" s="21">
        <f t="shared" si="8"/>
        <v>0.11688110370485195</v>
      </c>
      <c r="S25" s="22">
        <f t="shared" si="9"/>
        <v>44</v>
      </c>
      <c r="T25" s="21">
        <f t="shared" si="10"/>
        <v>8.6420709967446902E-3</v>
      </c>
      <c r="U25" s="22">
        <f t="shared" si="11"/>
        <v>29</v>
      </c>
      <c r="V25" s="21">
        <f t="shared" si="12"/>
        <v>0.67593007619901391</v>
      </c>
      <c r="W25" s="22">
        <f t="shared" si="13"/>
        <v>34</v>
      </c>
      <c r="X25" s="28">
        <v>0</v>
      </c>
      <c r="Y25" s="20">
        <f t="shared" si="14"/>
        <v>0</v>
      </c>
      <c r="Z25" s="21">
        <f t="shared" si="15"/>
        <v>0</v>
      </c>
      <c r="AA25" s="32">
        <f t="shared" si="16"/>
        <v>1</v>
      </c>
      <c r="AB25" s="33">
        <f t="shared" si="17"/>
        <v>0</v>
      </c>
      <c r="AC25" s="43">
        <v>19</v>
      </c>
      <c r="AD25" s="34">
        <f t="shared" si="18"/>
        <v>7.3631995039528757E-4</v>
      </c>
      <c r="AE25" s="33">
        <f t="shared" si="19"/>
        <v>36</v>
      </c>
      <c r="AF25" s="35">
        <f t="shared" si="20"/>
        <v>235</v>
      </c>
      <c r="AG25" s="38">
        <v>20</v>
      </c>
      <c r="AH25" s="39">
        <f t="shared" si="21"/>
        <v>0</v>
      </c>
      <c r="AI25" s="38">
        <f t="shared" si="22"/>
        <v>20</v>
      </c>
    </row>
    <row r="26" spans="1:35" ht="39" customHeight="1">
      <c r="A26" s="17">
        <v>21</v>
      </c>
      <c r="B26" s="23" t="s">
        <v>33</v>
      </c>
      <c r="C26" s="19">
        <v>30414</v>
      </c>
      <c r="D26" s="20">
        <v>5963</v>
      </c>
      <c r="E26" s="20">
        <v>298</v>
      </c>
      <c r="F26" s="21">
        <f t="shared" si="0"/>
        <v>0.19606102452817781</v>
      </c>
      <c r="G26" s="22">
        <f t="shared" si="1"/>
        <v>33</v>
      </c>
      <c r="H26" s="21">
        <f t="shared" si="2"/>
        <v>9.7981192871703822E-3</v>
      </c>
      <c r="I26" s="22">
        <f t="shared" si="3"/>
        <v>23</v>
      </c>
      <c r="J26" s="20">
        <v>3011</v>
      </c>
      <c r="K26" s="20">
        <v>496</v>
      </c>
      <c r="L26" s="21">
        <f t="shared" si="4"/>
        <v>0.50494717424115376</v>
      </c>
      <c r="M26" s="22">
        <f t="shared" si="5"/>
        <v>17</v>
      </c>
      <c r="N26" s="21">
        <f t="shared" si="6"/>
        <v>8.3179607580077142E-2</v>
      </c>
      <c r="O26" s="22">
        <f t="shared" si="7"/>
        <v>10</v>
      </c>
      <c r="P26" s="20">
        <v>1949</v>
      </c>
      <c r="Q26" s="20">
        <v>263</v>
      </c>
      <c r="R26" s="21">
        <f t="shared" si="8"/>
        <v>6.4082330505688165E-2</v>
      </c>
      <c r="S26" s="22">
        <f t="shared" si="9"/>
        <v>25</v>
      </c>
      <c r="T26" s="21">
        <f t="shared" si="10"/>
        <v>8.6473334648517128E-3</v>
      </c>
      <c r="U26" s="22">
        <f t="shared" si="11"/>
        <v>30</v>
      </c>
      <c r="V26" s="21">
        <f t="shared" si="12"/>
        <v>0.64729325805380278</v>
      </c>
      <c r="W26" s="22">
        <f t="shared" si="13"/>
        <v>32</v>
      </c>
      <c r="X26" s="28">
        <v>1</v>
      </c>
      <c r="Y26" s="20">
        <f t="shared" si="14"/>
        <v>30414</v>
      </c>
      <c r="Z26" s="21">
        <f t="shared" si="15"/>
        <v>2.0684406715801257E-2</v>
      </c>
      <c r="AA26" s="32">
        <f t="shared" si="16"/>
        <v>2.0684406715801257E-2</v>
      </c>
      <c r="AB26" s="33">
        <f t="shared" si="17"/>
        <v>31</v>
      </c>
      <c r="AC26" s="43">
        <v>21</v>
      </c>
      <c r="AD26" s="34">
        <f t="shared" si="18"/>
        <v>6.9047149339120139E-4</v>
      </c>
      <c r="AE26" s="33">
        <f t="shared" si="19"/>
        <v>31</v>
      </c>
      <c r="AF26" s="35">
        <f t="shared" si="20"/>
        <v>232</v>
      </c>
      <c r="AG26" s="38">
        <v>24</v>
      </c>
      <c r="AH26" s="39" t="str">
        <f t="shared" si="21"/>
        <v>+3</v>
      </c>
      <c r="AI26" s="38">
        <f t="shared" si="22"/>
        <v>21</v>
      </c>
    </row>
    <row r="27" spans="1:35" ht="39" customHeight="1">
      <c r="A27" s="17">
        <v>22</v>
      </c>
      <c r="B27" s="18" t="s">
        <v>177</v>
      </c>
      <c r="C27" s="19">
        <v>150001</v>
      </c>
      <c r="D27" s="20">
        <v>20155</v>
      </c>
      <c r="E27" s="20">
        <v>1293</v>
      </c>
      <c r="F27" s="21">
        <f t="shared" si="0"/>
        <v>0.13436577089486071</v>
      </c>
      <c r="G27" s="22">
        <f t="shared" si="1"/>
        <v>15</v>
      </c>
      <c r="H27" s="21">
        <f t="shared" si="2"/>
        <v>8.6199425337164411E-3</v>
      </c>
      <c r="I27" s="22">
        <f t="shared" si="3"/>
        <v>14</v>
      </c>
      <c r="J27" s="20">
        <v>25483</v>
      </c>
      <c r="K27" s="20">
        <v>3107</v>
      </c>
      <c r="L27" s="21">
        <f t="shared" si="4"/>
        <v>1.2643512775986108</v>
      </c>
      <c r="M27" s="22">
        <f t="shared" si="5"/>
        <v>44</v>
      </c>
      <c r="N27" s="21">
        <f t="shared" si="6"/>
        <v>0.15415529645249318</v>
      </c>
      <c r="O27" s="22">
        <f t="shared" si="7"/>
        <v>34</v>
      </c>
      <c r="P27" s="20">
        <v>15432</v>
      </c>
      <c r="Q27" s="20">
        <v>1978</v>
      </c>
      <c r="R27" s="21">
        <f t="shared" si="8"/>
        <v>0.10287931413790574</v>
      </c>
      <c r="S27" s="22">
        <f t="shared" si="9"/>
        <v>40</v>
      </c>
      <c r="T27" s="21">
        <f t="shared" si="10"/>
        <v>1.3186578756141626E-2</v>
      </c>
      <c r="U27" s="22">
        <f t="shared" si="11"/>
        <v>38</v>
      </c>
      <c r="V27" s="21">
        <f t="shared" si="12"/>
        <v>0.60558019071537883</v>
      </c>
      <c r="W27" s="22">
        <f t="shared" si="13"/>
        <v>26</v>
      </c>
      <c r="X27" s="28">
        <v>0</v>
      </c>
      <c r="Y27" s="20">
        <f t="shared" si="14"/>
        <v>0</v>
      </c>
      <c r="Z27" s="21">
        <f t="shared" si="15"/>
        <v>0</v>
      </c>
      <c r="AA27" s="32">
        <f t="shared" si="16"/>
        <v>1</v>
      </c>
      <c r="AB27" s="33">
        <f t="shared" si="17"/>
        <v>0</v>
      </c>
      <c r="AC27" s="43">
        <v>10</v>
      </c>
      <c r="AD27" s="34">
        <f t="shared" si="18"/>
        <v>6.6666222225185168E-5</v>
      </c>
      <c r="AE27" s="33">
        <f t="shared" si="19"/>
        <v>13</v>
      </c>
      <c r="AF27" s="35">
        <f t="shared" si="20"/>
        <v>224</v>
      </c>
      <c r="AG27" s="38">
        <v>18</v>
      </c>
      <c r="AH27" s="39">
        <f t="shared" si="21"/>
        <v>-4</v>
      </c>
      <c r="AI27" s="38">
        <f t="shared" si="22"/>
        <v>22</v>
      </c>
    </row>
    <row r="28" spans="1:35" ht="39" customHeight="1">
      <c r="A28" s="17">
        <v>23</v>
      </c>
      <c r="B28" s="18" t="s">
        <v>48</v>
      </c>
      <c r="C28" s="19">
        <v>12452</v>
      </c>
      <c r="D28" s="26">
        <v>1860</v>
      </c>
      <c r="E28" s="26">
        <v>149</v>
      </c>
      <c r="F28" s="21">
        <f t="shared" si="0"/>
        <v>0.14937359460327659</v>
      </c>
      <c r="G28" s="22">
        <f t="shared" si="1"/>
        <v>22</v>
      </c>
      <c r="H28" s="21">
        <f t="shared" si="2"/>
        <v>1.1965949245101189E-2</v>
      </c>
      <c r="I28" s="22">
        <f t="shared" si="3"/>
        <v>27</v>
      </c>
      <c r="J28" s="20">
        <v>866</v>
      </c>
      <c r="K28" s="20">
        <v>230</v>
      </c>
      <c r="L28" s="21">
        <f t="shared" si="4"/>
        <v>0.46559139784946235</v>
      </c>
      <c r="M28" s="22">
        <f t="shared" si="5"/>
        <v>13</v>
      </c>
      <c r="N28" s="21">
        <f t="shared" si="6"/>
        <v>0.12365591397849462</v>
      </c>
      <c r="O28" s="22">
        <f t="shared" si="7"/>
        <v>24</v>
      </c>
      <c r="P28" s="20">
        <v>709</v>
      </c>
      <c r="Q28" s="20">
        <v>172</v>
      </c>
      <c r="R28" s="21">
        <f t="shared" si="8"/>
        <v>5.6938644394474783E-2</v>
      </c>
      <c r="S28" s="22">
        <f t="shared" si="9"/>
        <v>20</v>
      </c>
      <c r="T28" s="21">
        <f t="shared" si="10"/>
        <v>1.3813042081593318E-2</v>
      </c>
      <c r="U28" s="22">
        <f t="shared" si="11"/>
        <v>39</v>
      </c>
      <c r="V28" s="21">
        <f t="shared" si="12"/>
        <v>0.81870669745958424</v>
      </c>
      <c r="W28" s="22">
        <f t="shared" si="13"/>
        <v>43</v>
      </c>
      <c r="X28" s="28">
        <v>0.1</v>
      </c>
      <c r="Y28" s="20">
        <f t="shared" si="14"/>
        <v>124520</v>
      </c>
      <c r="Z28" s="21">
        <f t="shared" si="15"/>
        <v>8.468541869703336E-2</v>
      </c>
      <c r="AA28" s="32">
        <f t="shared" si="16"/>
        <v>8.468541869703336E-2</v>
      </c>
      <c r="AB28" s="33">
        <f t="shared" si="17"/>
        <v>14</v>
      </c>
      <c r="AC28" s="43">
        <v>3</v>
      </c>
      <c r="AD28" s="34">
        <f t="shared" si="18"/>
        <v>2.4092515258592996E-4</v>
      </c>
      <c r="AE28" s="33">
        <f t="shared" si="19"/>
        <v>21</v>
      </c>
      <c r="AF28" s="35">
        <f t="shared" si="20"/>
        <v>223</v>
      </c>
      <c r="AG28" s="38">
        <v>21</v>
      </c>
      <c r="AH28" s="39">
        <f t="shared" si="21"/>
        <v>-2</v>
      </c>
      <c r="AI28" s="38">
        <f t="shared" si="22"/>
        <v>23</v>
      </c>
    </row>
    <row r="29" spans="1:35" ht="39" customHeight="1">
      <c r="A29" s="17">
        <v>24</v>
      </c>
      <c r="B29" s="18" t="s">
        <v>37</v>
      </c>
      <c r="C29" s="19">
        <v>79280</v>
      </c>
      <c r="D29" s="20">
        <v>12657</v>
      </c>
      <c r="E29" s="20">
        <v>1468</v>
      </c>
      <c r="F29" s="21">
        <f t="shared" si="0"/>
        <v>0.15964934409687184</v>
      </c>
      <c r="G29" s="22">
        <f t="shared" si="1"/>
        <v>24</v>
      </c>
      <c r="H29" s="21">
        <f t="shared" si="2"/>
        <v>1.851664984863774E-2</v>
      </c>
      <c r="I29" s="22">
        <f t="shared" si="3"/>
        <v>36</v>
      </c>
      <c r="J29" s="20">
        <v>6820</v>
      </c>
      <c r="K29" s="20">
        <v>1663</v>
      </c>
      <c r="L29" s="21">
        <f t="shared" si="4"/>
        <v>0.53883226672987283</v>
      </c>
      <c r="M29" s="22">
        <f t="shared" si="5"/>
        <v>19</v>
      </c>
      <c r="N29" s="21">
        <f t="shared" si="6"/>
        <v>0.13138974480524612</v>
      </c>
      <c r="O29" s="22">
        <f t="shared" si="7"/>
        <v>28</v>
      </c>
      <c r="P29" s="20">
        <v>3372</v>
      </c>
      <c r="Q29" s="20">
        <v>569</v>
      </c>
      <c r="R29" s="21">
        <f t="shared" si="8"/>
        <v>4.253279515640767E-2</v>
      </c>
      <c r="S29" s="22">
        <f t="shared" si="9"/>
        <v>14</v>
      </c>
      <c r="T29" s="21">
        <f t="shared" si="10"/>
        <v>7.177093844601413E-3</v>
      </c>
      <c r="U29" s="22">
        <f t="shared" si="11"/>
        <v>21</v>
      </c>
      <c r="V29" s="21">
        <f t="shared" si="12"/>
        <v>0.49442815249266864</v>
      </c>
      <c r="W29" s="22">
        <f t="shared" si="13"/>
        <v>13</v>
      </c>
      <c r="X29" s="28">
        <v>3</v>
      </c>
      <c r="Y29" s="20">
        <f t="shared" si="14"/>
        <v>26427</v>
      </c>
      <c r="Z29" s="21">
        <f t="shared" si="15"/>
        <v>1.7972868293499041E-2</v>
      </c>
      <c r="AA29" s="32">
        <f t="shared" si="16"/>
        <v>1.7972868293499041E-2</v>
      </c>
      <c r="AB29" s="33">
        <f t="shared" si="17"/>
        <v>35</v>
      </c>
      <c r="AC29" s="43">
        <v>56</v>
      </c>
      <c r="AD29" s="34">
        <f t="shared" si="18"/>
        <v>7.0635721493440969E-4</v>
      </c>
      <c r="AE29" s="33">
        <f t="shared" si="19"/>
        <v>32</v>
      </c>
      <c r="AF29" s="35">
        <f t="shared" si="20"/>
        <v>222</v>
      </c>
      <c r="AG29" s="38">
        <v>26</v>
      </c>
      <c r="AH29" s="39" t="str">
        <f t="shared" si="21"/>
        <v>+2</v>
      </c>
      <c r="AI29" s="38">
        <f t="shared" si="22"/>
        <v>24</v>
      </c>
    </row>
    <row r="30" spans="1:35" ht="39" customHeight="1">
      <c r="A30" s="17">
        <v>25</v>
      </c>
      <c r="B30" s="24" t="s">
        <v>27</v>
      </c>
      <c r="C30" s="19">
        <v>26765</v>
      </c>
      <c r="D30" s="20">
        <v>6205</v>
      </c>
      <c r="E30" s="20">
        <v>227</v>
      </c>
      <c r="F30" s="21">
        <f t="shared" si="0"/>
        <v>0.23183261722398654</v>
      </c>
      <c r="G30" s="22">
        <f t="shared" si="1"/>
        <v>39</v>
      </c>
      <c r="H30" s="21">
        <f t="shared" si="2"/>
        <v>8.4812254810386692E-3</v>
      </c>
      <c r="I30" s="22">
        <f t="shared" si="3"/>
        <v>13</v>
      </c>
      <c r="J30" s="20">
        <v>2461</v>
      </c>
      <c r="K30" s="20">
        <v>310</v>
      </c>
      <c r="L30" s="21">
        <f t="shared" si="4"/>
        <v>0.39661563255439164</v>
      </c>
      <c r="M30" s="22">
        <f t="shared" si="5"/>
        <v>8</v>
      </c>
      <c r="N30" s="21">
        <f t="shared" si="6"/>
        <v>4.9959709911361803E-2</v>
      </c>
      <c r="O30" s="22">
        <f t="shared" si="7"/>
        <v>5</v>
      </c>
      <c r="P30" s="20">
        <v>1613</v>
      </c>
      <c r="Q30" s="20">
        <v>158</v>
      </c>
      <c r="R30" s="21">
        <f t="shared" si="8"/>
        <v>6.0265271810199889E-2</v>
      </c>
      <c r="S30" s="22">
        <f t="shared" si="9"/>
        <v>24</v>
      </c>
      <c r="T30" s="21">
        <f t="shared" si="10"/>
        <v>5.9032318326172244E-3</v>
      </c>
      <c r="U30" s="22">
        <f t="shared" si="11"/>
        <v>14</v>
      </c>
      <c r="V30" s="21">
        <f t="shared" si="12"/>
        <v>0.65542462413652991</v>
      </c>
      <c r="W30" s="22">
        <f t="shared" si="13"/>
        <v>33</v>
      </c>
      <c r="X30" s="28">
        <v>7</v>
      </c>
      <c r="Y30" s="20">
        <f t="shared" si="14"/>
        <v>3824</v>
      </c>
      <c r="Z30" s="21">
        <f t="shared" si="15"/>
        <v>2.6006829513126853E-3</v>
      </c>
      <c r="AA30" s="32">
        <f t="shared" si="16"/>
        <v>2.6006829513126853E-3</v>
      </c>
      <c r="AB30" s="33">
        <f t="shared" si="17"/>
        <v>45</v>
      </c>
      <c r="AC30" s="43">
        <v>27</v>
      </c>
      <c r="AD30" s="34">
        <f t="shared" si="18"/>
        <v>1.0087801232953485E-3</v>
      </c>
      <c r="AE30" s="33">
        <f t="shared" si="19"/>
        <v>40</v>
      </c>
      <c r="AF30" s="35">
        <f t="shared" si="20"/>
        <v>221</v>
      </c>
      <c r="AG30" s="38">
        <v>21</v>
      </c>
      <c r="AH30" s="39">
        <f t="shared" si="21"/>
        <v>-4</v>
      </c>
      <c r="AI30" s="38">
        <f t="shared" si="22"/>
        <v>25</v>
      </c>
    </row>
    <row r="31" spans="1:35" ht="39" customHeight="1">
      <c r="A31" s="17">
        <v>26</v>
      </c>
      <c r="B31" s="23" t="s">
        <v>50</v>
      </c>
      <c r="C31" s="19">
        <v>31140</v>
      </c>
      <c r="D31" s="26">
        <v>4489</v>
      </c>
      <c r="E31" s="26">
        <v>249</v>
      </c>
      <c r="F31" s="21">
        <f t="shared" si="0"/>
        <v>0.14415542710340398</v>
      </c>
      <c r="G31" s="22">
        <f t="shared" si="1"/>
        <v>19</v>
      </c>
      <c r="H31" s="21">
        <f t="shared" si="2"/>
        <v>7.9961464354527945E-3</v>
      </c>
      <c r="I31" s="22">
        <f t="shared" si="3"/>
        <v>11</v>
      </c>
      <c r="J31" s="20">
        <v>2929</v>
      </c>
      <c r="K31" s="20">
        <v>1194</v>
      </c>
      <c r="L31" s="21">
        <f t="shared" si="4"/>
        <v>0.65248384940966808</v>
      </c>
      <c r="M31" s="22">
        <f t="shared" si="5"/>
        <v>25</v>
      </c>
      <c r="N31" s="21">
        <f t="shared" si="6"/>
        <v>0.2659835152595233</v>
      </c>
      <c r="O31" s="22">
        <f t="shared" si="7"/>
        <v>43</v>
      </c>
      <c r="P31" s="20">
        <v>1460</v>
      </c>
      <c r="Q31" s="20">
        <v>361</v>
      </c>
      <c r="R31" s="21">
        <f t="shared" si="8"/>
        <v>4.6885035324341684E-2</v>
      </c>
      <c r="S31" s="22">
        <f t="shared" si="9"/>
        <v>17</v>
      </c>
      <c r="T31" s="21">
        <f t="shared" si="10"/>
        <v>1.1592806679511881E-2</v>
      </c>
      <c r="U31" s="22">
        <f t="shared" si="11"/>
        <v>34</v>
      </c>
      <c r="V31" s="21">
        <f t="shared" si="12"/>
        <v>0.49846363946739503</v>
      </c>
      <c r="W31" s="22">
        <f t="shared" si="13"/>
        <v>15</v>
      </c>
      <c r="X31" s="28">
        <v>1</v>
      </c>
      <c r="Y31" s="20">
        <f t="shared" si="14"/>
        <v>31140</v>
      </c>
      <c r="Z31" s="21">
        <f t="shared" si="15"/>
        <v>2.1178155623398802E-2</v>
      </c>
      <c r="AA31" s="32">
        <f t="shared" si="16"/>
        <v>2.1178155623398802E-2</v>
      </c>
      <c r="AB31" s="33">
        <f t="shared" si="17"/>
        <v>30</v>
      </c>
      <c r="AC31" s="43">
        <v>2</v>
      </c>
      <c r="AD31" s="34">
        <f t="shared" si="18"/>
        <v>6.4226075786769429E-5</v>
      </c>
      <c r="AE31" s="33">
        <f t="shared" si="19"/>
        <v>12</v>
      </c>
      <c r="AF31" s="35">
        <f t="shared" si="20"/>
        <v>206</v>
      </c>
      <c r="AG31" s="38">
        <v>27</v>
      </c>
      <c r="AH31" s="39" t="str">
        <f t="shared" si="21"/>
        <v>+1</v>
      </c>
      <c r="AI31" s="38">
        <f t="shared" si="22"/>
        <v>26</v>
      </c>
    </row>
    <row r="32" spans="1:35" ht="39" customHeight="1">
      <c r="A32" s="17">
        <v>27</v>
      </c>
      <c r="B32" s="18" t="s">
        <v>43</v>
      </c>
      <c r="C32" s="19">
        <v>39288</v>
      </c>
      <c r="D32" s="26">
        <v>6377</v>
      </c>
      <c r="E32" s="26">
        <v>307</v>
      </c>
      <c r="F32" s="21">
        <f t="shared" si="0"/>
        <v>0.16231419262879251</v>
      </c>
      <c r="G32" s="22">
        <f t="shared" si="1"/>
        <v>26</v>
      </c>
      <c r="H32" s="21">
        <f t="shared" si="2"/>
        <v>7.8140908165343099E-3</v>
      </c>
      <c r="I32" s="22">
        <f t="shared" si="3"/>
        <v>9</v>
      </c>
      <c r="J32" s="20">
        <v>4258</v>
      </c>
      <c r="K32" s="20">
        <v>862</v>
      </c>
      <c r="L32" s="21">
        <f t="shared" si="4"/>
        <v>0.66771209032460399</v>
      </c>
      <c r="M32" s="22">
        <f t="shared" si="5"/>
        <v>27</v>
      </c>
      <c r="N32" s="21">
        <f t="shared" si="6"/>
        <v>0.13517327897130313</v>
      </c>
      <c r="O32" s="22">
        <f t="shared" si="7"/>
        <v>30</v>
      </c>
      <c r="P32" s="20">
        <v>2336</v>
      </c>
      <c r="Q32" s="20">
        <v>305</v>
      </c>
      <c r="R32" s="21">
        <f t="shared" si="8"/>
        <v>5.945835878639788E-2</v>
      </c>
      <c r="S32" s="22">
        <f t="shared" si="9"/>
        <v>23</v>
      </c>
      <c r="T32" s="21">
        <f t="shared" si="10"/>
        <v>7.7631846874363676E-3</v>
      </c>
      <c r="U32" s="22">
        <f t="shared" si="11"/>
        <v>24</v>
      </c>
      <c r="V32" s="21">
        <f t="shared" si="12"/>
        <v>0.54861437294504467</v>
      </c>
      <c r="W32" s="22">
        <f t="shared" si="13"/>
        <v>23</v>
      </c>
      <c r="X32" s="28">
        <v>0.3</v>
      </c>
      <c r="Y32" s="20">
        <f t="shared" si="14"/>
        <v>130960</v>
      </c>
      <c r="Z32" s="21">
        <f t="shared" si="15"/>
        <v>8.906522994349092E-2</v>
      </c>
      <c r="AA32" s="32">
        <f t="shared" si="16"/>
        <v>8.906522994349092E-2</v>
      </c>
      <c r="AB32" s="33">
        <f t="shared" si="17"/>
        <v>13</v>
      </c>
      <c r="AC32" s="43">
        <v>8</v>
      </c>
      <c r="AD32" s="34">
        <f t="shared" si="18"/>
        <v>2.0362451639177357E-4</v>
      </c>
      <c r="AE32" s="33">
        <f t="shared" si="19"/>
        <v>18</v>
      </c>
      <c r="AF32" s="35">
        <f t="shared" si="20"/>
        <v>193</v>
      </c>
      <c r="AG32" s="38">
        <v>23</v>
      </c>
      <c r="AH32" s="39">
        <f t="shared" si="21"/>
        <v>-4</v>
      </c>
      <c r="AI32" s="38">
        <f t="shared" si="22"/>
        <v>27</v>
      </c>
    </row>
    <row r="33" spans="1:35" ht="39" customHeight="1">
      <c r="A33" s="17">
        <v>28</v>
      </c>
      <c r="B33" s="18" t="s">
        <v>174</v>
      </c>
      <c r="C33" s="19">
        <v>121676</v>
      </c>
      <c r="D33" s="20">
        <v>13223</v>
      </c>
      <c r="E33" s="20">
        <v>1070</v>
      </c>
      <c r="F33" s="21">
        <f t="shared" si="0"/>
        <v>0.10867385515631678</v>
      </c>
      <c r="G33" s="22">
        <f t="shared" si="1"/>
        <v>3</v>
      </c>
      <c r="H33" s="21">
        <f t="shared" si="2"/>
        <v>8.7938459515434428E-3</v>
      </c>
      <c r="I33" s="22">
        <f t="shared" si="3"/>
        <v>15</v>
      </c>
      <c r="J33" s="20">
        <v>16889</v>
      </c>
      <c r="K33" s="20">
        <v>1843</v>
      </c>
      <c r="L33" s="21">
        <f t="shared" si="4"/>
        <v>1.2772441957195795</v>
      </c>
      <c r="M33" s="22">
        <f t="shared" si="5"/>
        <v>45</v>
      </c>
      <c r="N33" s="21">
        <f t="shared" si="6"/>
        <v>0.13937835589503139</v>
      </c>
      <c r="O33" s="22">
        <f t="shared" si="7"/>
        <v>32</v>
      </c>
      <c r="P33" s="20">
        <v>8893</v>
      </c>
      <c r="Q33" s="20">
        <v>953</v>
      </c>
      <c r="R33" s="21">
        <f t="shared" si="8"/>
        <v>7.3087543969229757E-2</v>
      </c>
      <c r="S33" s="22">
        <f t="shared" si="9"/>
        <v>29</v>
      </c>
      <c r="T33" s="21">
        <f t="shared" si="10"/>
        <v>7.8322758802064508E-3</v>
      </c>
      <c r="U33" s="22">
        <f t="shared" si="11"/>
        <v>25</v>
      </c>
      <c r="V33" s="21">
        <f t="shared" si="12"/>
        <v>0.526555746343774</v>
      </c>
      <c r="W33" s="22">
        <f t="shared" si="13"/>
        <v>17</v>
      </c>
      <c r="X33" s="28">
        <v>1</v>
      </c>
      <c r="Y33" s="20">
        <f t="shared" si="14"/>
        <v>121676</v>
      </c>
      <c r="Z33" s="21">
        <f t="shared" si="15"/>
        <v>8.2751228761485954E-2</v>
      </c>
      <c r="AA33" s="32">
        <f t="shared" si="16"/>
        <v>8.2751228761485954E-2</v>
      </c>
      <c r="AB33" s="33">
        <f t="shared" si="17"/>
        <v>15</v>
      </c>
      <c r="AC33" s="43">
        <v>6</v>
      </c>
      <c r="AD33" s="34">
        <f t="shared" si="18"/>
        <v>4.9311285709589399E-5</v>
      </c>
      <c r="AE33" s="33">
        <f t="shared" si="19"/>
        <v>10</v>
      </c>
      <c r="AF33" s="35">
        <f t="shared" si="20"/>
        <v>191</v>
      </c>
      <c r="AG33" s="38">
        <v>28</v>
      </c>
      <c r="AH33" s="39">
        <f t="shared" si="21"/>
        <v>0</v>
      </c>
      <c r="AI33" s="38">
        <f t="shared" si="22"/>
        <v>28</v>
      </c>
    </row>
    <row r="34" spans="1:35" ht="39" customHeight="1">
      <c r="A34" s="17">
        <v>29</v>
      </c>
      <c r="B34" s="23" t="s">
        <v>44</v>
      </c>
      <c r="C34" s="19">
        <v>35893</v>
      </c>
      <c r="D34" s="26">
        <v>5216</v>
      </c>
      <c r="E34" s="26">
        <v>569</v>
      </c>
      <c r="F34" s="21">
        <f t="shared" si="0"/>
        <v>0.14532081464352381</v>
      </c>
      <c r="G34" s="22">
        <f t="shared" si="1"/>
        <v>21</v>
      </c>
      <c r="H34" s="21">
        <f t="shared" si="2"/>
        <v>1.5852673223191151E-2</v>
      </c>
      <c r="I34" s="22">
        <f t="shared" si="3"/>
        <v>32</v>
      </c>
      <c r="J34" s="20">
        <v>2265</v>
      </c>
      <c r="K34" s="20">
        <v>548</v>
      </c>
      <c r="L34" s="21">
        <f t="shared" si="4"/>
        <v>0.43424079754601225</v>
      </c>
      <c r="M34" s="22">
        <f t="shared" si="5"/>
        <v>11</v>
      </c>
      <c r="N34" s="21">
        <f t="shared" si="6"/>
        <v>0.10506134969325154</v>
      </c>
      <c r="O34" s="22">
        <f t="shared" si="7"/>
        <v>19</v>
      </c>
      <c r="P34" s="20">
        <v>1437</v>
      </c>
      <c r="Q34" s="20">
        <v>276</v>
      </c>
      <c r="R34" s="21">
        <f t="shared" si="8"/>
        <v>4.0035661549605771E-2</v>
      </c>
      <c r="S34" s="22">
        <f t="shared" si="9"/>
        <v>12</v>
      </c>
      <c r="T34" s="21">
        <f t="shared" si="10"/>
        <v>7.6895216337447411E-3</v>
      </c>
      <c r="U34" s="22">
        <f t="shared" si="11"/>
        <v>23</v>
      </c>
      <c r="V34" s="21">
        <f t="shared" si="12"/>
        <v>0.63443708609271521</v>
      </c>
      <c r="W34" s="22">
        <f t="shared" si="13"/>
        <v>31</v>
      </c>
      <c r="X34" s="28">
        <v>0</v>
      </c>
      <c r="Y34" s="20">
        <f t="shared" si="14"/>
        <v>0</v>
      </c>
      <c r="Z34" s="21">
        <f t="shared" si="15"/>
        <v>0</v>
      </c>
      <c r="AA34" s="32">
        <f t="shared" si="16"/>
        <v>1</v>
      </c>
      <c r="AB34" s="33">
        <f t="shared" si="17"/>
        <v>0</v>
      </c>
      <c r="AC34" s="43">
        <v>63</v>
      </c>
      <c r="AD34" s="34">
        <f t="shared" si="18"/>
        <v>1.7552168946591256E-3</v>
      </c>
      <c r="AE34" s="33">
        <f t="shared" si="19"/>
        <v>42</v>
      </c>
      <c r="AF34" s="35">
        <f t="shared" si="20"/>
        <v>191</v>
      </c>
      <c r="AG34" s="38">
        <v>29</v>
      </c>
      <c r="AH34" s="39" t="str">
        <f t="shared" si="21"/>
        <v>+1</v>
      </c>
      <c r="AI34" s="38">
        <f t="shared" si="22"/>
        <v>28</v>
      </c>
    </row>
    <row r="35" spans="1:35" ht="39" customHeight="1">
      <c r="A35" s="17">
        <v>30</v>
      </c>
      <c r="B35" s="25" t="s">
        <v>49</v>
      </c>
      <c r="C35" s="19">
        <v>48601</v>
      </c>
      <c r="D35" s="26">
        <v>6823</v>
      </c>
      <c r="E35" s="26">
        <v>1152</v>
      </c>
      <c r="F35" s="21">
        <f t="shared" si="0"/>
        <v>0.1403880578588918</v>
      </c>
      <c r="G35" s="22">
        <f t="shared" si="1"/>
        <v>16</v>
      </c>
      <c r="H35" s="21">
        <f t="shared" si="2"/>
        <v>2.3703215983210221E-2</v>
      </c>
      <c r="I35" s="22">
        <f t="shared" si="3"/>
        <v>43</v>
      </c>
      <c r="J35" s="20">
        <v>3237</v>
      </c>
      <c r="K35" s="20">
        <v>886</v>
      </c>
      <c r="L35" s="21">
        <f t="shared" si="4"/>
        <v>0.47442473985050565</v>
      </c>
      <c r="M35" s="22">
        <f t="shared" si="5"/>
        <v>15</v>
      </c>
      <c r="N35" s="21">
        <f t="shared" si="6"/>
        <v>0.12985490253554155</v>
      </c>
      <c r="O35" s="22">
        <f t="shared" si="7"/>
        <v>26</v>
      </c>
      <c r="P35" s="20">
        <v>1493</v>
      </c>
      <c r="Q35" s="20">
        <v>320</v>
      </c>
      <c r="R35" s="21">
        <f t="shared" si="8"/>
        <v>3.0719532519906997E-2</v>
      </c>
      <c r="S35" s="22">
        <f t="shared" si="9"/>
        <v>7</v>
      </c>
      <c r="T35" s="21">
        <f t="shared" si="10"/>
        <v>6.5842266620028391E-3</v>
      </c>
      <c r="U35" s="22">
        <f t="shared" si="11"/>
        <v>17</v>
      </c>
      <c r="V35" s="21">
        <f t="shared" si="12"/>
        <v>0.46122953351869017</v>
      </c>
      <c r="W35" s="22">
        <f t="shared" si="13"/>
        <v>9</v>
      </c>
      <c r="X35" s="28">
        <v>0.5</v>
      </c>
      <c r="Y35" s="20">
        <f t="shared" si="14"/>
        <v>97202</v>
      </c>
      <c r="Z35" s="21">
        <f t="shared" si="15"/>
        <v>6.610658583511915E-2</v>
      </c>
      <c r="AA35" s="32">
        <f t="shared" si="16"/>
        <v>6.610658583511915E-2</v>
      </c>
      <c r="AB35" s="33">
        <f t="shared" si="17"/>
        <v>20</v>
      </c>
      <c r="AC35" s="43">
        <v>35</v>
      </c>
      <c r="AD35" s="34">
        <f t="shared" si="18"/>
        <v>7.2014979115656052E-4</v>
      </c>
      <c r="AE35" s="33">
        <f t="shared" si="19"/>
        <v>33</v>
      </c>
      <c r="AF35" s="35">
        <f t="shared" si="20"/>
        <v>186</v>
      </c>
      <c r="AG35" s="38">
        <v>29</v>
      </c>
      <c r="AH35" s="39">
        <f t="shared" si="21"/>
        <v>-1</v>
      </c>
      <c r="AI35" s="38">
        <f t="shared" si="22"/>
        <v>30</v>
      </c>
    </row>
    <row r="36" spans="1:35" ht="39" customHeight="1">
      <c r="A36" s="17">
        <v>31</v>
      </c>
      <c r="B36" s="18" t="s">
        <v>53</v>
      </c>
      <c r="C36" s="19">
        <v>22717</v>
      </c>
      <c r="D36" s="26">
        <v>4190</v>
      </c>
      <c r="E36" s="26">
        <v>337</v>
      </c>
      <c r="F36" s="21">
        <f t="shared" si="0"/>
        <v>0.18444336840251793</v>
      </c>
      <c r="G36" s="22">
        <f t="shared" si="1"/>
        <v>30</v>
      </c>
      <c r="H36" s="21">
        <f t="shared" si="2"/>
        <v>1.4834705286789629E-2</v>
      </c>
      <c r="I36" s="22">
        <f t="shared" si="3"/>
        <v>29</v>
      </c>
      <c r="J36" s="20">
        <v>2845</v>
      </c>
      <c r="K36" s="20">
        <v>453</v>
      </c>
      <c r="L36" s="21">
        <f t="shared" si="4"/>
        <v>0.67899761336515518</v>
      </c>
      <c r="M36" s="22">
        <f t="shared" si="5"/>
        <v>28</v>
      </c>
      <c r="N36" s="21">
        <f t="shared" si="6"/>
        <v>0.1081145584725537</v>
      </c>
      <c r="O36" s="22">
        <f t="shared" si="7"/>
        <v>20</v>
      </c>
      <c r="P36" s="20">
        <v>1536</v>
      </c>
      <c r="Q36" s="20">
        <v>191</v>
      </c>
      <c r="R36" s="21">
        <f t="shared" si="8"/>
        <v>6.7614561781925431E-2</v>
      </c>
      <c r="S36" s="22">
        <f t="shared" si="9"/>
        <v>26</v>
      </c>
      <c r="T36" s="21">
        <f t="shared" si="10"/>
        <v>8.4078003257472382E-3</v>
      </c>
      <c r="U36" s="22">
        <f t="shared" si="11"/>
        <v>27</v>
      </c>
      <c r="V36" s="21">
        <f t="shared" si="12"/>
        <v>0.53989455184534274</v>
      </c>
      <c r="W36" s="22">
        <f t="shared" si="13"/>
        <v>20</v>
      </c>
      <c r="X36" s="28">
        <v>0</v>
      </c>
      <c r="Y36" s="20">
        <f t="shared" si="14"/>
        <v>0</v>
      </c>
      <c r="Z36" s="21">
        <f t="shared" si="15"/>
        <v>0</v>
      </c>
      <c r="AA36" s="32">
        <f t="shared" si="16"/>
        <v>1</v>
      </c>
      <c r="AB36" s="33">
        <f t="shared" si="17"/>
        <v>0</v>
      </c>
      <c r="AC36" s="43">
        <v>0</v>
      </c>
      <c r="AD36" s="34">
        <f t="shared" si="18"/>
        <v>0</v>
      </c>
      <c r="AE36" s="33">
        <f t="shared" si="19"/>
        <v>1</v>
      </c>
      <c r="AF36" s="35">
        <f t="shared" si="20"/>
        <v>181</v>
      </c>
      <c r="AG36" s="38">
        <v>33</v>
      </c>
      <c r="AH36" s="39" t="str">
        <f t="shared" si="21"/>
        <v>+2</v>
      </c>
      <c r="AI36" s="38">
        <f t="shared" si="22"/>
        <v>31</v>
      </c>
    </row>
    <row r="37" spans="1:35" ht="39" customHeight="1">
      <c r="A37" s="17">
        <v>32</v>
      </c>
      <c r="B37" s="18" t="s">
        <v>172</v>
      </c>
      <c r="C37" s="19">
        <v>121676</v>
      </c>
      <c r="D37" s="26">
        <v>13223</v>
      </c>
      <c r="E37" s="26">
        <v>1070</v>
      </c>
      <c r="F37" s="21">
        <f t="shared" si="0"/>
        <v>0.10867385515631678</v>
      </c>
      <c r="G37" s="22">
        <f t="shared" si="1"/>
        <v>3</v>
      </c>
      <c r="H37" s="21">
        <f t="shared" si="2"/>
        <v>8.7938459515434428E-3</v>
      </c>
      <c r="I37" s="22">
        <f t="shared" si="3"/>
        <v>15</v>
      </c>
      <c r="J37" s="20">
        <v>7696</v>
      </c>
      <c r="K37" s="20">
        <v>1137</v>
      </c>
      <c r="L37" s="21">
        <f t="shared" si="4"/>
        <v>0.5820161839219542</v>
      </c>
      <c r="M37" s="22">
        <f t="shared" si="5"/>
        <v>21</v>
      </c>
      <c r="N37" s="21">
        <f t="shared" si="6"/>
        <v>8.5986538606972696E-2</v>
      </c>
      <c r="O37" s="22">
        <f t="shared" si="7"/>
        <v>12</v>
      </c>
      <c r="P37" s="20">
        <v>5795</v>
      </c>
      <c r="Q37" s="20">
        <v>682</v>
      </c>
      <c r="R37" s="21">
        <f t="shared" si="8"/>
        <v>4.7626483447845099E-2</v>
      </c>
      <c r="S37" s="22">
        <f t="shared" si="9"/>
        <v>18</v>
      </c>
      <c r="T37" s="21">
        <f t="shared" si="10"/>
        <v>5.6050494756566616E-3</v>
      </c>
      <c r="U37" s="22">
        <f t="shared" si="11"/>
        <v>11</v>
      </c>
      <c r="V37" s="21">
        <f t="shared" si="12"/>
        <v>0.75298856548856552</v>
      </c>
      <c r="W37" s="22">
        <f t="shared" si="13"/>
        <v>40</v>
      </c>
      <c r="X37" s="28">
        <v>6</v>
      </c>
      <c r="Y37" s="20">
        <f t="shared" si="14"/>
        <v>20280</v>
      </c>
      <c r="Z37" s="21">
        <f t="shared" si="15"/>
        <v>1.3792324856857023E-2</v>
      </c>
      <c r="AA37" s="32">
        <f t="shared" si="16"/>
        <v>1.3792324856857023E-2</v>
      </c>
      <c r="AB37" s="33">
        <f t="shared" si="17"/>
        <v>37</v>
      </c>
      <c r="AC37" s="43">
        <v>12</v>
      </c>
      <c r="AD37" s="34">
        <f t="shared" si="18"/>
        <v>9.8622571419178798E-5</v>
      </c>
      <c r="AE37" s="33">
        <f t="shared" si="19"/>
        <v>15</v>
      </c>
      <c r="AF37" s="35">
        <f t="shared" si="20"/>
        <v>172</v>
      </c>
      <c r="AG37" s="38">
        <v>31</v>
      </c>
      <c r="AH37" s="39">
        <f t="shared" si="21"/>
        <v>-1</v>
      </c>
      <c r="AI37" s="38">
        <f t="shared" si="22"/>
        <v>32</v>
      </c>
    </row>
    <row r="38" spans="1:35" ht="39" customHeight="1">
      <c r="A38" s="17">
        <v>33</v>
      </c>
      <c r="B38" s="23" t="s">
        <v>40</v>
      </c>
      <c r="C38" s="19">
        <v>18584</v>
      </c>
      <c r="D38" s="40">
        <v>3613</v>
      </c>
      <c r="E38" s="20">
        <v>114</v>
      </c>
      <c r="F38" s="21">
        <f t="shared" si="0"/>
        <v>0.19441455015066725</v>
      </c>
      <c r="G38" s="22">
        <f t="shared" si="1"/>
        <v>32</v>
      </c>
      <c r="H38" s="21">
        <f t="shared" si="2"/>
        <v>6.1343090830822209E-3</v>
      </c>
      <c r="I38" s="22">
        <f t="shared" si="3"/>
        <v>6</v>
      </c>
      <c r="J38" s="20">
        <v>2154</v>
      </c>
      <c r="K38" s="20">
        <v>393</v>
      </c>
      <c r="L38" s="21">
        <f t="shared" si="4"/>
        <v>0.59618045945197895</v>
      </c>
      <c r="M38" s="22">
        <f t="shared" si="5"/>
        <v>22</v>
      </c>
      <c r="N38" s="21">
        <f t="shared" si="6"/>
        <v>0.10877387212842513</v>
      </c>
      <c r="O38" s="22">
        <f t="shared" si="7"/>
        <v>21</v>
      </c>
      <c r="P38" s="20">
        <v>756</v>
      </c>
      <c r="Q38" s="20">
        <v>49</v>
      </c>
      <c r="R38" s="21">
        <f t="shared" si="8"/>
        <v>4.0680154972018941E-2</v>
      </c>
      <c r="S38" s="22">
        <f t="shared" si="9"/>
        <v>13</v>
      </c>
      <c r="T38" s="21">
        <f t="shared" si="10"/>
        <v>2.6366767111493756E-3</v>
      </c>
      <c r="U38" s="22">
        <f t="shared" si="11"/>
        <v>3</v>
      </c>
      <c r="V38" s="21">
        <f t="shared" si="12"/>
        <v>0.35097493036211697</v>
      </c>
      <c r="W38" s="22">
        <f t="shared" si="13"/>
        <v>2</v>
      </c>
      <c r="X38" s="28">
        <v>2</v>
      </c>
      <c r="Y38" s="20">
        <f t="shared" si="14"/>
        <v>9292</v>
      </c>
      <c r="Z38" s="21">
        <f t="shared" si="15"/>
        <v>6.3194419413173299E-3</v>
      </c>
      <c r="AA38" s="32">
        <f t="shared" si="16"/>
        <v>6.3194419413173299E-3</v>
      </c>
      <c r="AB38" s="33">
        <f t="shared" si="17"/>
        <v>43</v>
      </c>
      <c r="AC38" s="43">
        <v>8</v>
      </c>
      <c r="AD38" s="34">
        <f t="shared" si="18"/>
        <v>4.3047783039173483E-4</v>
      </c>
      <c r="AE38" s="33">
        <f t="shared" si="19"/>
        <v>27</v>
      </c>
      <c r="AF38" s="35">
        <f t="shared" si="20"/>
        <v>169</v>
      </c>
      <c r="AG38" s="38">
        <v>32</v>
      </c>
      <c r="AH38" s="39">
        <f t="shared" si="21"/>
        <v>-1</v>
      </c>
      <c r="AI38" s="38">
        <f t="shared" si="22"/>
        <v>33</v>
      </c>
    </row>
    <row r="39" spans="1:35" ht="39" customHeight="1">
      <c r="A39" s="17">
        <v>34</v>
      </c>
      <c r="B39" s="18" t="s">
        <v>39</v>
      </c>
      <c r="C39" s="19">
        <v>34685</v>
      </c>
      <c r="D39" s="20">
        <v>6086</v>
      </c>
      <c r="E39" s="20">
        <v>0</v>
      </c>
      <c r="F39" s="21">
        <f t="shared" si="0"/>
        <v>0.17546489837105378</v>
      </c>
      <c r="G39" s="22">
        <f t="shared" si="1"/>
        <v>28</v>
      </c>
      <c r="H39" s="21">
        <f t="shared" si="2"/>
        <v>0</v>
      </c>
      <c r="I39" s="22">
        <f t="shared" si="3"/>
        <v>1</v>
      </c>
      <c r="J39" s="20">
        <v>4578</v>
      </c>
      <c r="K39" s="20">
        <v>783</v>
      </c>
      <c r="L39" s="21">
        <f t="shared" si="4"/>
        <v>0.75221820571804143</v>
      </c>
      <c r="M39" s="22">
        <f t="shared" si="5"/>
        <v>30</v>
      </c>
      <c r="N39" s="21">
        <f t="shared" si="6"/>
        <v>0.12865593164640157</v>
      </c>
      <c r="O39" s="22">
        <f t="shared" si="7"/>
        <v>25</v>
      </c>
      <c r="P39" s="20">
        <v>1924</v>
      </c>
      <c r="Q39" s="20">
        <v>258</v>
      </c>
      <c r="R39" s="21">
        <f t="shared" si="8"/>
        <v>5.547066455240017E-2</v>
      </c>
      <c r="S39" s="22">
        <f t="shared" si="9"/>
        <v>19</v>
      </c>
      <c r="T39" s="21">
        <f t="shared" si="10"/>
        <v>7.438373936860314E-3</v>
      </c>
      <c r="U39" s="22">
        <f t="shared" si="11"/>
        <v>22</v>
      </c>
      <c r="V39" s="21">
        <f t="shared" si="12"/>
        <v>0.42027086063783309</v>
      </c>
      <c r="W39" s="22">
        <f t="shared" si="13"/>
        <v>5</v>
      </c>
      <c r="X39" s="28">
        <v>1</v>
      </c>
      <c r="Y39" s="20">
        <f t="shared" si="14"/>
        <v>34685</v>
      </c>
      <c r="Z39" s="21">
        <f t="shared" si="15"/>
        <v>2.3589092093692594E-2</v>
      </c>
      <c r="AA39" s="32">
        <f t="shared" si="16"/>
        <v>2.3589092093692594E-2</v>
      </c>
      <c r="AB39" s="33">
        <f t="shared" si="17"/>
        <v>27</v>
      </c>
      <c r="AC39" s="43">
        <v>0</v>
      </c>
      <c r="AD39" s="34">
        <f t="shared" si="18"/>
        <v>0</v>
      </c>
      <c r="AE39" s="33">
        <f t="shared" si="19"/>
        <v>1</v>
      </c>
      <c r="AF39" s="35">
        <f t="shared" si="20"/>
        <v>158</v>
      </c>
      <c r="AG39" s="38">
        <v>34</v>
      </c>
      <c r="AH39" s="39">
        <f t="shared" si="21"/>
        <v>0</v>
      </c>
      <c r="AI39" s="38">
        <f t="shared" si="22"/>
        <v>34</v>
      </c>
    </row>
    <row r="40" spans="1:35" ht="39" customHeight="1">
      <c r="A40" s="17">
        <v>35</v>
      </c>
      <c r="B40" s="18" t="s">
        <v>47</v>
      </c>
      <c r="C40" s="19">
        <v>100159</v>
      </c>
      <c r="D40" s="26">
        <v>19877</v>
      </c>
      <c r="E40" s="26">
        <v>329</v>
      </c>
      <c r="F40" s="21">
        <f t="shared" si="0"/>
        <v>0.19845445741271378</v>
      </c>
      <c r="G40" s="22">
        <f t="shared" si="1"/>
        <v>34</v>
      </c>
      <c r="H40" s="21">
        <f t="shared" si="2"/>
        <v>3.2847772042452501E-3</v>
      </c>
      <c r="I40" s="22">
        <f t="shared" si="3"/>
        <v>3</v>
      </c>
      <c r="J40" s="20">
        <v>4235</v>
      </c>
      <c r="K40" s="20">
        <v>1112</v>
      </c>
      <c r="L40" s="21">
        <f t="shared" si="4"/>
        <v>0.21306032097399003</v>
      </c>
      <c r="M40" s="22">
        <f t="shared" si="5"/>
        <v>3</v>
      </c>
      <c r="N40" s="21">
        <f t="shared" si="6"/>
        <v>5.5944055944055944E-2</v>
      </c>
      <c r="O40" s="22">
        <f t="shared" si="7"/>
        <v>7</v>
      </c>
      <c r="P40" s="20">
        <v>2639</v>
      </c>
      <c r="Q40" s="20">
        <v>582</v>
      </c>
      <c r="R40" s="21">
        <f t="shared" si="8"/>
        <v>2.6348106510648069E-2</v>
      </c>
      <c r="S40" s="22">
        <f t="shared" si="9"/>
        <v>5</v>
      </c>
      <c r="T40" s="21">
        <f t="shared" si="10"/>
        <v>5.8107608901846065E-3</v>
      </c>
      <c r="U40" s="22">
        <f t="shared" si="11"/>
        <v>13</v>
      </c>
      <c r="V40" s="21">
        <f t="shared" si="12"/>
        <v>0.62314049586776854</v>
      </c>
      <c r="W40" s="22">
        <f t="shared" si="13"/>
        <v>29</v>
      </c>
      <c r="X40" s="28">
        <v>2</v>
      </c>
      <c r="Y40" s="20">
        <f t="shared" si="14"/>
        <v>50080</v>
      </c>
      <c r="Z40" s="21">
        <f t="shared" si="15"/>
        <v>3.4059153295433908E-2</v>
      </c>
      <c r="AA40" s="32">
        <f t="shared" si="16"/>
        <v>3.4059153295433908E-2</v>
      </c>
      <c r="AB40" s="33">
        <f t="shared" si="17"/>
        <v>24</v>
      </c>
      <c r="AC40" s="43">
        <v>85</v>
      </c>
      <c r="AD40" s="34">
        <f t="shared" si="18"/>
        <v>8.4865064547369679E-4</v>
      </c>
      <c r="AE40" s="33">
        <f t="shared" si="19"/>
        <v>37</v>
      </c>
      <c r="AF40" s="35">
        <f t="shared" si="20"/>
        <v>155</v>
      </c>
      <c r="AG40" s="38">
        <v>39</v>
      </c>
      <c r="AH40" s="39" t="str">
        <f t="shared" si="21"/>
        <v>+4</v>
      </c>
      <c r="AI40" s="38">
        <f t="shared" si="22"/>
        <v>35</v>
      </c>
    </row>
    <row r="41" spans="1:35" ht="39" customHeight="1">
      <c r="A41" s="17">
        <v>36</v>
      </c>
      <c r="B41" s="18" t="s">
        <v>173</v>
      </c>
      <c r="C41" s="19">
        <v>121676</v>
      </c>
      <c r="D41" s="26">
        <v>13223</v>
      </c>
      <c r="E41" s="26">
        <v>1070</v>
      </c>
      <c r="F41" s="21">
        <f t="shared" si="0"/>
        <v>0.10867385515631678</v>
      </c>
      <c r="G41" s="22">
        <f t="shared" si="1"/>
        <v>3</v>
      </c>
      <c r="H41" s="21">
        <f t="shared" si="2"/>
        <v>8.7938459515434428E-3</v>
      </c>
      <c r="I41" s="22">
        <f t="shared" si="3"/>
        <v>15</v>
      </c>
      <c r="J41" s="20">
        <v>4812</v>
      </c>
      <c r="K41" s="20">
        <v>801</v>
      </c>
      <c r="L41" s="21">
        <f t="shared" si="4"/>
        <v>0.36391136655826967</v>
      </c>
      <c r="M41" s="22">
        <f t="shared" si="5"/>
        <v>6</v>
      </c>
      <c r="N41" s="21">
        <f t="shared" si="6"/>
        <v>6.0576268622854118E-2</v>
      </c>
      <c r="O41" s="22">
        <f t="shared" si="7"/>
        <v>8</v>
      </c>
      <c r="P41" s="20">
        <v>4167</v>
      </c>
      <c r="Q41" s="20">
        <v>703</v>
      </c>
      <c r="R41" s="21">
        <f t="shared" si="8"/>
        <v>3.4246687925309841E-2</v>
      </c>
      <c r="S41" s="22">
        <f t="shared" si="9"/>
        <v>10</v>
      </c>
      <c r="T41" s="21">
        <f t="shared" si="10"/>
        <v>5.7776389756402247E-3</v>
      </c>
      <c r="U41" s="22">
        <f t="shared" si="11"/>
        <v>12</v>
      </c>
      <c r="V41" s="21">
        <f t="shared" si="12"/>
        <v>0.86596009975062349</v>
      </c>
      <c r="W41" s="22">
        <f t="shared" si="13"/>
        <v>45</v>
      </c>
      <c r="X41" s="28">
        <v>14</v>
      </c>
      <c r="Y41" s="20">
        <f t="shared" si="14"/>
        <v>8692</v>
      </c>
      <c r="Z41" s="21">
        <f t="shared" si="15"/>
        <v>5.9113849928896078E-3</v>
      </c>
      <c r="AA41" s="32">
        <f t="shared" si="16"/>
        <v>5.9113849928896078E-3</v>
      </c>
      <c r="AB41" s="33">
        <f t="shared" si="17"/>
        <v>44</v>
      </c>
      <c r="AC41" s="43">
        <v>2</v>
      </c>
      <c r="AD41" s="34">
        <f t="shared" si="18"/>
        <v>1.6437095236529802E-5</v>
      </c>
      <c r="AE41" s="33">
        <f t="shared" si="19"/>
        <v>8</v>
      </c>
      <c r="AF41" s="35">
        <f t="shared" si="20"/>
        <v>151</v>
      </c>
      <c r="AG41" s="38">
        <v>35</v>
      </c>
      <c r="AH41" s="39">
        <f t="shared" si="21"/>
        <v>-1</v>
      </c>
      <c r="AI41" s="38">
        <f t="shared" si="22"/>
        <v>36</v>
      </c>
    </row>
    <row r="42" spans="1:35" ht="39" customHeight="1">
      <c r="A42" s="17">
        <v>37</v>
      </c>
      <c r="B42" s="23" t="s">
        <v>45</v>
      </c>
      <c r="C42" s="19">
        <v>58524</v>
      </c>
      <c r="D42" s="26">
        <v>7115</v>
      </c>
      <c r="E42" s="26">
        <v>1224</v>
      </c>
      <c r="F42" s="21">
        <f t="shared" si="0"/>
        <v>0.1215740550885107</v>
      </c>
      <c r="G42" s="22">
        <f t="shared" si="1"/>
        <v>13</v>
      </c>
      <c r="H42" s="21">
        <f t="shared" si="2"/>
        <v>2.0914496616772606E-2</v>
      </c>
      <c r="I42" s="22">
        <f t="shared" si="3"/>
        <v>39</v>
      </c>
      <c r="J42" s="20">
        <v>3069</v>
      </c>
      <c r="K42" s="20">
        <v>745</v>
      </c>
      <c r="L42" s="21">
        <f t="shared" si="4"/>
        <v>0.43134223471539002</v>
      </c>
      <c r="M42" s="22">
        <f t="shared" si="5"/>
        <v>10</v>
      </c>
      <c r="N42" s="21">
        <f t="shared" si="6"/>
        <v>0.10470836261419536</v>
      </c>
      <c r="O42" s="22">
        <f t="shared" si="7"/>
        <v>18</v>
      </c>
      <c r="P42" s="20">
        <v>1934</v>
      </c>
      <c r="Q42" s="20">
        <v>254</v>
      </c>
      <c r="R42" s="21">
        <f t="shared" si="8"/>
        <v>3.3046271615063905E-2</v>
      </c>
      <c r="S42" s="22">
        <f t="shared" si="9"/>
        <v>9</v>
      </c>
      <c r="T42" s="21">
        <f t="shared" si="10"/>
        <v>4.3400997881211127E-3</v>
      </c>
      <c r="U42" s="22">
        <f t="shared" si="11"/>
        <v>7</v>
      </c>
      <c r="V42" s="21">
        <f t="shared" si="12"/>
        <v>0.63017269468882375</v>
      </c>
      <c r="W42" s="22">
        <f t="shared" si="13"/>
        <v>30</v>
      </c>
      <c r="X42" s="28">
        <v>0</v>
      </c>
      <c r="Y42" s="20">
        <f t="shared" si="14"/>
        <v>0</v>
      </c>
      <c r="Z42" s="21">
        <f t="shared" si="15"/>
        <v>0</v>
      </c>
      <c r="AA42" s="32">
        <f t="shared" si="16"/>
        <v>1</v>
      </c>
      <c r="AB42" s="33">
        <f t="shared" si="17"/>
        <v>0</v>
      </c>
      <c r="AC42" s="43">
        <v>10</v>
      </c>
      <c r="AD42" s="34">
        <f t="shared" si="18"/>
        <v>1.70870070398469E-4</v>
      </c>
      <c r="AE42" s="33">
        <f t="shared" si="19"/>
        <v>16</v>
      </c>
      <c r="AF42" s="35">
        <f t="shared" si="20"/>
        <v>142</v>
      </c>
      <c r="AG42" s="38">
        <v>36</v>
      </c>
      <c r="AH42" s="39">
        <f t="shared" si="21"/>
        <v>-1</v>
      </c>
      <c r="AI42" s="38">
        <f t="shared" si="22"/>
        <v>37</v>
      </c>
    </row>
    <row r="43" spans="1:35" ht="39" customHeight="1">
      <c r="A43" s="17">
        <v>38</v>
      </c>
      <c r="B43" s="18" t="s">
        <v>175</v>
      </c>
      <c r="C43" s="19">
        <v>121676</v>
      </c>
      <c r="D43" s="26">
        <v>13223</v>
      </c>
      <c r="E43" s="26">
        <v>1070</v>
      </c>
      <c r="F43" s="21">
        <f t="shared" si="0"/>
        <v>0.10867385515631678</v>
      </c>
      <c r="G43" s="22">
        <f t="shared" si="1"/>
        <v>3</v>
      </c>
      <c r="H43" s="21">
        <f t="shared" si="2"/>
        <v>8.7938459515434428E-3</v>
      </c>
      <c r="I43" s="22">
        <f t="shared" si="3"/>
        <v>15</v>
      </c>
      <c r="J43" s="20">
        <v>5598</v>
      </c>
      <c r="K43" s="20">
        <v>1301</v>
      </c>
      <c r="L43" s="21">
        <f t="shared" si="4"/>
        <v>0.42335324812826136</v>
      </c>
      <c r="M43" s="22">
        <f t="shared" si="5"/>
        <v>9</v>
      </c>
      <c r="N43" s="21">
        <f t="shared" si="6"/>
        <v>9.8389170384935346E-2</v>
      </c>
      <c r="O43" s="22">
        <f t="shared" si="7"/>
        <v>15</v>
      </c>
      <c r="P43" s="20">
        <v>3881</v>
      </c>
      <c r="Q43" s="20">
        <v>778</v>
      </c>
      <c r="R43" s="21">
        <f t="shared" si="8"/>
        <v>3.1896183306486081E-2</v>
      </c>
      <c r="S43" s="22">
        <f t="shared" si="9"/>
        <v>8</v>
      </c>
      <c r="T43" s="21">
        <f t="shared" si="10"/>
        <v>6.3940300470100922E-3</v>
      </c>
      <c r="U43" s="22">
        <f t="shared" si="11"/>
        <v>16</v>
      </c>
      <c r="V43" s="21">
        <f t="shared" si="12"/>
        <v>0.6932833154698107</v>
      </c>
      <c r="W43" s="22">
        <f t="shared" si="13"/>
        <v>35</v>
      </c>
      <c r="X43" s="28">
        <v>3</v>
      </c>
      <c r="Y43" s="20">
        <f t="shared" si="14"/>
        <v>40559</v>
      </c>
      <c r="Z43" s="21">
        <f t="shared" si="15"/>
        <v>2.7583969618800001E-2</v>
      </c>
      <c r="AA43" s="32">
        <f t="shared" si="16"/>
        <v>2.7583969618800001E-2</v>
      </c>
      <c r="AB43" s="33">
        <f t="shared" si="17"/>
        <v>26</v>
      </c>
      <c r="AC43" s="43">
        <v>9</v>
      </c>
      <c r="AD43" s="34">
        <f t="shared" si="18"/>
        <v>7.3966928564384105E-5</v>
      </c>
      <c r="AE43" s="33">
        <f t="shared" si="19"/>
        <v>14</v>
      </c>
      <c r="AF43" s="35">
        <f t="shared" si="20"/>
        <v>141</v>
      </c>
      <c r="AG43" s="38">
        <v>37</v>
      </c>
      <c r="AH43" s="39">
        <f t="shared" si="21"/>
        <v>-1</v>
      </c>
      <c r="AI43" s="38">
        <f t="shared" si="22"/>
        <v>38</v>
      </c>
    </row>
    <row r="44" spans="1:35" ht="39" customHeight="1">
      <c r="A44" s="17">
        <v>39</v>
      </c>
      <c r="B44" s="25" t="s">
        <v>52</v>
      </c>
      <c r="C44" s="19">
        <v>11937</v>
      </c>
      <c r="D44" s="26">
        <v>1435</v>
      </c>
      <c r="E44" s="26">
        <v>119</v>
      </c>
      <c r="F44" s="21">
        <f t="shared" si="0"/>
        <v>0.12021445924436626</v>
      </c>
      <c r="G44" s="22">
        <f t="shared" si="1"/>
        <v>12</v>
      </c>
      <c r="H44" s="21">
        <f t="shared" si="2"/>
        <v>9.969003937337689E-3</v>
      </c>
      <c r="I44" s="22">
        <f t="shared" si="3"/>
        <v>25</v>
      </c>
      <c r="J44" s="20">
        <v>735</v>
      </c>
      <c r="K44" s="20">
        <v>120</v>
      </c>
      <c r="L44" s="21">
        <f t="shared" si="4"/>
        <v>0.51219512195121952</v>
      </c>
      <c r="M44" s="22">
        <f t="shared" si="5"/>
        <v>18</v>
      </c>
      <c r="N44" s="21">
        <f t="shared" si="6"/>
        <v>8.3623693379790948E-2</v>
      </c>
      <c r="O44" s="22">
        <f t="shared" si="7"/>
        <v>11</v>
      </c>
      <c r="P44" s="20">
        <v>444</v>
      </c>
      <c r="Q44" s="20">
        <v>56</v>
      </c>
      <c r="R44" s="21">
        <f t="shared" si="8"/>
        <v>3.7195275194772559E-2</v>
      </c>
      <c r="S44" s="22">
        <f t="shared" si="9"/>
        <v>11</v>
      </c>
      <c r="T44" s="21">
        <f t="shared" si="10"/>
        <v>4.6912959705118539E-3</v>
      </c>
      <c r="U44" s="22">
        <f t="shared" si="11"/>
        <v>8</v>
      </c>
      <c r="V44" s="21">
        <f t="shared" si="12"/>
        <v>0.60408163265306125</v>
      </c>
      <c r="W44" s="22">
        <f t="shared" si="13"/>
        <v>25</v>
      </c>
      <c r="X44" s="28">
        <v>0</v>
      </c>
      <c r="Y44" s="20">
        <f t="shared" si="14"/>
        <v>0</v>
      </c>
      <c r="Z44" s="21">
        <f t="shared" si="15"/>
        <v>0</v>
      </c>
      <c r="AA44" s="32">
        <f t="shared" si="16"/>
        <v>1</v>
      </c>
      <c r="AB44" s="33">
        <f t="shared" si="17"/>
        <v>0</v>
      </c>
      <c r="AC44" s="43">
        <v>5</v>
      </c>
      <c r="AD44" s="34">
        <f t="shared" si="18"/>
        <v>4.1886571165284411E-4</v>
      </c>
      <c r="AE44" s="33">
        <f t="shared" si="19"/>
        <v>25</v>
      </c>
      <c r="AF44" s="35">
        <f t="shared" si="20"/>
        <v>135</v>
      </c>
      <c r="AG44" s="38">
        <v>40</v>
      </c>
      <c r="AH44" s="39" t="str">
        <f t="shared" si="21"/>
        <v>+1</v>
      </c>
      <c r="AI44" s="38">
        <f t="shared" si="22"/>
        <v>39</v>
      </c>
    </row>
    <row r="45" spans="1:35" ht="39" customHeight="1">
      <c r="A45" s="17">
        <v>40</v>
      </c>
      <c r="B45" s="18" t="s">
        <v>25</v>
      </c>
      <c r="C45" s="19">
        <v>15290</v>
      </c>
      <c r="D45" s="20">
        <v>1826</v>
      </c>
      <c r="E45" s="20">
        <v>58</v>
      </c>
      <c r="F45" s="21">
        <f t="shared" si="0"/>
        <v>0.11942446043165468</v>
      </c>
      <c r="G45" s="22">
        <f t="shared" si="1"/>
        <v>11</v>
      </c>
      <c r="H45" s="21">
        <f t="shared" si="2"/>
        <v>3.7933289731850884E-3</v>
      </c>
      <c r="I45" s="22">
        <f t="shared" si="3"/>
        <v>5</v>
      </c>
      <c r="J45" s="20">
        <v>2113</v>
      </c>
      <c r="K45" s="20">
        <v>377</v>
      </c>
      <c r="L45" s="21">
        <f t="shared" si="4"/>
        <v>1.1571741511500548</v>
      </c>
      <c r="M45" s="22">
        <f t="shared" si="5"/>
        <v>42</v>
      </c>
      <c r="N45" s="21">
        <f t="shared" si="6"/>
        <v>0.20646221248630886</v>
      </c>
      <c r="O45" s="22">
        <f t="shared" si="7"/>
        <v>41</v>
      </c>
      <c r="P45" s="20">
        <v>908</v>
      </c>
      <c r="Q45" s="20">
        <v>63</v>
      </c>
      <c r="R45" s="21">
        <f t="shared" si="8"/>
        <v>5.9385219097449315E-2</v>
      </c>
      <c r="S45" s="22">
        <f t="shared" si="9"/>
        <v>22</v>
      </c>
      <c r="T45" s="21">
        <f t="shared" si="10"/>
        <v>4.1203400915631131E-3</v>
      </c>
      <c r="U45" s="22">
        <f t="shared" si="11"/>
        <v>6</v>
      </c>
      <c r="V45" s="21">
        <f t="shared" si="12"/>
        <v>0.42972077614765736</v>
      </c>
      <c r="W45" s="22">
        <f t="shared" si="13"/>
        <v>6</v>
      </c>
      <c r="X45" s="28">
        <v>0</v>
      </c>
      <c r="Y45" s="20">
        <f t="shared" si="14"/>
        <v>0</v>
      </c>
      <c r="Z45" s="21">
        <f t="shared" si="15"/>
        <v>0</v>
      </c>
      <c r="AA45" s="32">
        <f t="shared" si="16"/>
        <v>1</v>
      </c>
      <c r="AB45" s="33">
        <f t="shared" si="17"/>
        <v>0</v>
      </c>
      <c r="AC45" s="43">
        <v>0</v>
      </c>
      <c r="AD45" s="34">
        <f t="shared" si="18"/>
        <v>0</v>
      </c>
      <c r="AE45" s="33">
        <f t="shared" si="19"/>
        <v>1</v>
      </c>
      <c r="AF45" s="35">
        <f t="shared" si="20"/>
        <v>134</v>
      </c>
      <c r="AG45" s="38">
        <v>38</v>
      </c>
      <c r="AH45" s="39">
        <f t="shared" si="21"/>
        <v>-2</v>
      </c>
      <c r="AI45" s="38">
        <f t="shared" si="22"/>
        <v>40</v>
      </c>
    </row>
    <row r="46" spans="1:35" ht="39" customHeight="1">
      <c r="A46" s="17">
        <v>41</v>
      </c>
      <c r="B46" s="18" t="s">
        <v>171</v>
      </c>
      <c r="C46" s="19">
        <v>121676</v>
      </c>
      <c r="D46" s="26">
        <v>13223</v>
      </c>
      <c r="E46" s="26">
        <v>1070</v>
      </c>
      <c r="F46" s="21">
        <f t="shared" si="0"/>
        <v>0.10867385515631678</v>
      </c>
      <c r="G46" s="22">
        <f t="shared" si="1"/>
        <v>3</v>
      </c>
      <c r="H46" s="21">
        <f t="shared" si="2"/>
        <v>8.7938459515434428E-3</v>
      </c>
      <c r="I46" s="22">
        <f t="shared" si="3"/>
        <v>15</v>
      </c>
      <c r="J46" s="20">
        <v>4261</v>
      </c>
      <c r="K46" s="20">
        <v>709</v>
      </c>
      <c r="L46" s="21">
        <f t="shared" si="4"/>
        <v>0.32224154881645617</v>
      </c>
      <c r="M46" s="22">
        <f t="shared" si="5"/>
        <v>5</v>
      </c>
      <c r="N46" s="21">
        <f t="shared" si="6"/>
        <v>5.3618694698631175E-2</v>
      </c>
      <c r="O46" s="22">
        <f t="shared" si="7"/>
        <v>6</v>
      </c>
      <c r="P46" s="20">
        <v>2584</v>
      </c>
      <c r="Q46" s="20">
        <v>577</v>
      </c>
      <c r="R46" s="21">
        <f t="shared" si="8"/>
        <v>2.1236727045596503E-2</v>
      </c>
      <c r="S46" s="22">
        <f t="shared" si="9"/>
        <v>4</v>
      </c>
      <c r="T46" s="21">
        <f t="shared" si="10"/>
        <v>4.7421019757388477E-3</v>
      </c>
      <c r="U46" s="22">
        <f t="shared" si="11"/>
        <v>9</v>
      </c>
      <c r="V46" s="21">
        <f t="shared" si="12"/>
        <v>0.60643041539544706</v>
      </c>
      <c r="W46" s="22">
        <f t="shared" si="13"/>
        <v>27</v>
      </c>
      <c r="X46" s="28">
        <v>2</v>
      </c>
      <c r="Y46" s="20">
        <f t="shared" si="14"/>
        <v>60838</v>
      </c>
      <c r="Z46" s="21">
        <f t="shared" si="15"/>
        <v>4.1375614380742977E-2</v>
      </c>
      <c r="AA46" s="32">
        <f t="shared" si="16"/>
        <v>4.1375614380742977E-2</v>
      </c>
      <c r="AB46" s="33">
        <f t="shared" si="17"/>
        <v>22</v>
      </c>
      <c r="AC46" s="43">
        <v>72</v>
      </c>
      <c r="AD46" s="34">
        <f t="shared" si="18"/>
        <v>5.9173542851507284E-4</v>
      </c>
      <c r="AE46" s="33">
        <f t="shared" si="19"/>
        <v>29</v>
      </c>
      <c r="AF46" s="35">
        <f t="shared" si="20"/>
        <v>120</v>
      </c>
      <c r="AG46" s="38">
        <v>41</v>
      </c>
      <c r="AH46" s="39">
        <f t="shared" si="21"/>
        <v>0</v>
      </c>
      <c r="AI46" s="38">
        <f t="shared" si="22"/>
        <v>41</v>
      </c>
    </row>
    <row r="47" spans="1:35" ht="34.200000000000003" customHeight="1">
      <c r="A47" s="17">
        <v>42</v>
      </c>
      <c r="B47" s="18" t="s">
        <v>176</v>
      </c>
      <c r="C47" s="19">
        <v>121676</v>
      </c>
      <c r="D47" s="26">
        <v>13223</v>
      </c>
      <c r="E47" s="26">
        <v>1070</v>
      </c>
      <c r="F47" s="21">
        <f t="shared" si="0"/>
        <v>0.10867385515631678</v>
      </c>
      <c r="G47" s="22">
        <f t="shared" si="1"/>
        <v>3</v>
      </c>
      <c r="H47" s="21">
        <f t="shared" si="2"/>
        <v>8.7938459515434428E-3</v>
      </c>
      <c r="I47" s="22">
        <f t="shared" si="3"/>
        <v>15</v>
      </c>
      <c r="J47" s="20">
        <v>2913</v>
      </c>
      <c r="K47" s="20">
        <v>1182</v>
      </c>
      <c r="L47" s="21">
        <f t="shared" si="4"/>
        <v>0.22029796566588519</v>
      </c>
      <c r="M47" s="22">
        <f t="shared" si="5"/>
        <v>4</v>
      </c>
      <c r="N47" s="21">
        <f t="shared" si="6"/>
        <v>8.9389699765560007E-2</v>
      </c>
      <c r="O47" s="22">
        <f t="shared" si="7"/>
        <v>13</v>
      </c>
      <c r="P47" s="20">
        <v>2158</v>
      </c>
      <c r="Q47" s="20">
        <v>867</v>
      </c>
      <c r="R47" s="21">
        <f t="shared" si="8"/>
        <v>1.7735625760215656E-2</v>
      </c>
      <c r="S47" s="22">
        <f t="shared" si="9"/>
        <v>3</v>
      </c>
      <c r="T47" s="21">
        <f t="shared" si="10"/>
        <v>7.1254807850356684E-3</v>
      </c>
      <c r="U47" s="22">
        <f t="shared" si="11"/>
        <v>20</v>
      </c>
      <c r="V47" s="21">
        <f t="shared" si="12"/>
        <v>0.74081702711980779</v>
      </c>
      <c r="W47" s="22">
        <f t="shared" si="13"/>
        <v>39</v>
      </c>
      <c r="X47" s="28">
        <v>1</v>
      </c>
      <c r="Y47" s="20">
        <f t="shared" si="14"/>
        <v>121676</v>
      </c>
      <c r="Z47" s="21">
        <f t="shared" si="15"/>
        <v>8.2751228761485954E-2</v>
      </c>
      <c r="AA47" s="32">
        <f t="shared" si="16"/>
        <v>8.2751228761485954E-2</v>
      </c>
      <c r="AB47" s="33">
        <f t="shared" si="17"/>
        <v>15</v>
      </c>
      <c r="AC47" s="43">
        <v>0</v>
      </c>
      <c r="AD47" s="34">
        <f t="shared" si="18"/>
        <v>0</v>
      </c>
      <c r="AE47" s="33">
        <f t="shared" si="19"/>
        <v>1</v>
      </c>
      <c r="AF47" s="35">
        <f t="shared" si="20"/>
        <v>113</v>
      </c>
      <c r="AG47" s="38">
        <v>43</v>
      </c>
      <c r="AH47" s="39" t="str">
        <f t="shared" si="21"/>
        <v>+1</v>
      </c>
      <c r="AI47" s="38">
        <f t="shared" si="22"/>
        <v>42</v>
      </c>
    </row>
    <row r="48" spans="1:35" ht="39" customHeight="1">
      <c r="A48" s="17">
        <v>43</v>
      </c>
      <c r="B48" s="18" t="s">
        <v>42</v>
      </c>
      <c r="C48" s="19">
        <v>55772</v>
      </c>
      <c r="D48" s="26">
        <v>5992</v>
      </c>
      <c r="E48" s="26">
        <v>427</v>
      </c>
      <c r="F48" s="21">
        <f t="shared" si="0"/>
        <v>0.10743742379688732</v>
      </c>
      <c r="G48" s="22">
        <f t="shared" si="1"/>
        <v>2</v>
      </c>
      <c r="H48" s="21">
        <f t="shared" si="2"/>
        <v>7.6561715556193073E-3</v>
      </c>
      <c r="I48" s="22">
        <f t="shared" si="3"/>
        <v>8</v>
      </c>
      <c r="J48" s="20">
        <v>3005</v>
      </c>
      <c r="K48" s="20">
        <v>180</v>
      </c>
      <c r="L48" s="21">
        <f t="shared" si="4"/>
        <v>0.50150200267022693</v>
      </c>
      <c r="M48" s="22">
        <f t="shared" si="5"/>
        <v>16</v>
      </c>
      <c r="N48" s="21">
        <f t="shared" si="6"/>
        <v>3.0040053404539385E-2</v>
      </c>
      <c r="O48" s="22">
        <f t="shared" si="7"/>
        <v>2</v>
      </c>
      <c r="P48" s="20">
        <v>2512</v>
      </c>
      <c r="Q48" s="20">
        <v>150</v>
      </c>
      <c r="R48" s="21">
        <f t="shared" si="8"/>
        <v>4.5040522125797892E-2</v>
      </c>
      <c r="S48" s="22">
        <f t="shared" si="9"/>
        <v>16</v>
      </c>
      <c r="T48" s="21">
        <f t="shared" si="10"/>
        <v>2.6895216237538548E-3</v>
      </c>
      <c r="U48" s="22">
        <f t="shared" si="11"/>
        <v>4</v>
      </c>
      <c r="V48" s="21">
        <f t="shared" si="12"/>
        <v>0.83594009983361062</v>
      </c>
      <c r="W48" s="22">
        <f t="shared" si="13"/>
        <v>44</v>
      </c>
      <c r="X48" s="28">
        <v>0.5</v>
      </c>
      <c r="Y48" s="20">
        <f t="shared" si="14"/>
        <v>111544</v>
      </c>
      <c r="Z48" s="21">
        <f t="shared" si="15"/>
        <v>7.5860507092369814E-2</v>
      </c>
      <c r="AA48" s="32">
        <f t="shared" si="16"/>
        <v>7.5860507092369814E-2</v>
      </c>
      <c r="AB48" s="33">
        <f t="shared" si="17"/>
        <v>19</v>
      </c>
      <c r="AC48" s="43">
        <v>0</v>
      </c>
      <c r="AD48" s="34">
        <f t="shared" si="18"/>
        <v>0</v>
      </c>
      <c r="AE48" s="33">
        <f t="shared" si="19"/>
        <v>1</v>
      </c>
      <c r="AF48" s="35">
        <f t="shared" si="20"/>
        <v>112</v>
      </c>
      <c r="AG48" s="38">
        <v>42</v>
      </c>
      <c r="AH48" s="39">
        <f t="shared" si="21"/>
        <v>-1</v>
      </c>
      <c r="AI48" s="38">
        <f t="shared" si="22"/>
        <v>43</v>
      </c>
    </row>
    <row r="49" spans="1:35" ht="39" customHeight="1">
      <c r="A49" s="17">
        <v>44</v>
      </c>
      <c r="B49" s="18" t="s">
        <v>170</v>
      </c>
      <c r="C49" s="19">
        <v>121676</v>
      </c>
      <c r="D49" s="26">
        <v>13223</v>
      </c>
      <c r="E49" s="26">
        <v>1070</v>
      </c>
      <c r="F49" s="21">
        <f t="shared" si="0"/>
        <v>0.10867385515631678</v>
      </c>
      <c r="G49" s="22">
        <f t="shared" si="1"/>
        <v>3</v>
      </c>
      <c r="H49" s="21">
        <f t="shared" si="2"/>
        <v>8.7938459515434428E-3</v>
      </c>
      <c r="I49" s="22">
        <f t="shared" si="3"/>
        <v>15</v>
      </c>
      <c r="J49" s="20">
        <v>5227</v>
      </c>
      <c r="K49" s="20">
        <v>657</v>
      </c>
      <c r="L49" s="21">
        <f t="shared" si="4"/>
        <v>0.39529607502079711</v>
      </c>
      <c r="M49" s="22">
        <f t="shared" si="5"/>
        <v>7</v>
      </c>
      <c r="N49" s="21">
        <f t="shared" si="6"/>
        <v>4.9686152915374725E-2</v>
      </c>
      <c r="O49" s="22">
        <f t="shared" si="7"/>
        <v>4</v>
      </c>
      <c r="P49" s="20">
        <v>3675</v>
      </c>
      <c r="Q49" s="20">
        <v>336</v>
      </c>
      <c r="R49" s="21">
        <f t="shared" si="8"/>
        <v>3.0203162497123508E-2</v>
      </c>
      <c r="S49" s="22">
        <f t="shared" si="9"/>
        <v>6</v>
      </c>
      <c r="T49" s="21">
        <f t="shared" si="10"/>
        <v>2.7614319997370067E-3</v>
      </c>
      <c r="U49" s="22">
        <f t="shared" si="11"/>
        <v>5</v>
      </c>
      <c r="V49" s="21">
        <f t="shared" si="12"/>
        <v>0.70308016070403678</v>
      </c>
      <c r="W49" s="22">
        <f t="shared" si="13"/>
        <v>36</v>
      </c>
      <c r="X49" s="28">
        <v>1</v>
      </c>
      <c r="Y49" s="20">
        <f t="shared" si="14"/>
        <v>121676</v>
      </c>
      <c r="Z49" s="21">
        <f t="shared" si="15"/>
        <v>8.2751228761485954E-2</v>
      </c>
      <c r="AA49" s="32">
        <f t="shared" si="16"/>
        <v>8.2751228761485954E-2</v>
      </c>
      <c r="AB49" s="33">
        <f t="shared" si="17"/>
        <v>15</v>
      </c>
      <c r="AC49" s="43">
        <v>2</v>
      </c>
      <c r="AD49" s="34">
        <f t="shared" si="18"/>
        <v>1.6437095236529802E-5</v>
      </c>
      <c r="AE49" s="33">
        <f t="shared" si="19"/>
        <v>8</v>
      </c>
      <c r="AF49" s="35">
        <f t="shared" si="20"/>
        <v>99</v>
      </c>
      <c r="AG49" s="38">
        <v>44</v>
      </c>
      <c r="AH49" s="39">
        <f t="shared" si="21"/>
        <v>0</v>
      </c>
      <c r="AI49" s="38">
        <f t="shared" si="22"/>
        <v>44</v>
      </c>
    </row>
    <row r="50" spans="1:35" ht="39" customHeight="1">
      <c r="A50" s="17">
        <v>45</v>
      </c>
      <c r="B50" s="18" t="s">
        <v>183</v>
      </c>
      <c r="C50" s="19">
        <v>150001</v>
      </c>
      <c r="D50" s="26">
        <v>19771</v>
      </c>
      <c r="E50" s="26">
        <v>186</v>
      </c>
      <c r="F50" s="21">
        <f t="shared" si="0"/>
        <v>0.1318057879614136</v>
      </c>
      <c r="G50" s="22">
        <f t="shared" si="1"/>
        <v>14</v>
      </c>
      <c r="H50" s="21">
        <f t="shared" si="2"/>
        <v>1.2399917333884441E-3</v>
      </c>
      <c r="I50" s="22">
        <f t="shared" si="3"/>
        <v>2</v>
      </c>
      <c r="J50" s="20">
        <v>110</v>
      </c>
      <c r="K50" s="20">
        <v>110</v>
      </c>
      <c r="L50" s="21">
        <f t="shared" si="4"/>
        <v>5.5637044155581409E-3</v>
      </c>
      <c r="M50" s="22">
        <f t="shared" si="5"/>
        <v>1</v>
      </c>
      <c r="N50" s="21">
        <f t="shared" si="6"/>
        <v>5.5637044155581409E-3</v>
      </c>
      <c r="O50" s="22">
        <f t="shared" si="7"/>
        <v>1</v>
      </c>
      <c r="P50" s="20">
        <v>81</v>
      </c>
      <c r="Q50" s="20">
        <v>81</v>
      </c>
      <c r="R50" s="21">
        <f t="shared" si="8"/>
        <v>5.3999640002399987E-4</v>
      </c>
      <c r="S50" s="22">
        <f t="shared" si="9"/>
        <v>1</v>
      </c>
      <c r="T50" s="21">
        <f t="shared" si="10"/>
        <v>5.3999640002399987E-4</v>
      </c>
      <c r="U50" s="22">
        <f t="shared" si="11"/>
        <v>1</v>
      </c>
      <c r="V50" s="21">
        <f t="shared" si="12"/>
        <v>0.73636363636363633</v>
      </c>
      <c r="W50" s="22">
        <f t="shared" si="13"/>
        <v>38</v>
      </c>
      <c r="X50" s="28">
        <v>2</v>
      </c>
      <c r="Y50" s="20">
        <f t="shared" si="14"/>
        <v>75001</v>
      </c>
      <c r="Z50" s="21">
        <f t="shared" si="15"/>
        <v>5.1007798648379371E-2</v>
      </c>
      <c r="AA50" s="32">
        <f t="shared" si="16"/>
        <v>5.1007798648379371E-2</v>
      </c>
      <c r="AB50" s="33">
        <f t="shared" si="17"/>
        <v>21</v>
      </c>
      <c r="AC50" s="43">
        <v>0</v>
      </c>
      <c r="AD50" s="34">
        <f t="shared" si="18"/>
        <v>0</v>
      </c>
      <c r="AE50" s="33">
        <f t="shared" si="19"/>
        <v>1</v>
      </c>
      <c r="AF50" s="35">
        <f t="shared" si="20"/>
        <v>80</v>
      </c>
      <c r="AG50" s="38"/>
      <c r="AH50" s="39"/>
      <c r="AI50" s="38">
        <f t="shared" si="22"/>
        <v>45</v>
      </c>
    </row>
    <row r="51" spans="1:35" ht="39" customHeight="1">
      <c r="A51" s="17">
        <v>46</v>
      </c>
      <c r="B51" s="18" t="s">
        <v>54</v>
      </c>
      <c r="C51" s="19">
        <v>121676</v>
      </c>
      <c r="D51" s="26">
        <v>13223</v>
      </c>
      <c r="E51" s="26">
        <v>1070</v>
      </c>
      <c r="F51" s="21">
        <f t="shared" si="0"/>
        <v>0.10867385515631678</v>
      </c>
      <c r="G51" s="22">
        <f t="shared" si="1"/>
        <v>3</v>
      </c>
      <c r="H51" s="21">
        <f t="shared" si="2"/>
        <v>8.7938459515434428E-3</v>
      </c>
      <c r="I51" s="22">
        <f t="shared" si="3"/>
        <v>15</v>
      </c>
      <c r="J51" s="20">
        <v>2555</v>
      </c>
      <c r="K51" s="20">
        <v>455</v>
      </c>
      <c r="L51" s="21">
        <f t="shared" si="4"/>
        <v>0.19322392800423505</v>
      </c>
      <c r="M51" s="22">
        <f t="shared" si="5"/>
        <v>2</v>
      </c>
      <c r="N51" s="21">
        <f t="shared" si="6"/>
        <v>3.4409740603493909E-2</v>
      </c>
      <c r="O51" s="22">
        <f t="shared" si="7"/>
        <v>3</v>
      </c>
      <c r="P51" s="20">
        <v>1267</v>
      </c>
      <c r="Q51" s="20">
        <v>208</v>
      </c>
      <c r="R51" s="21">
        <f t="shared" si="8"/>
        <v>1.0412899832341629E-2</v>
      </c>
      <c r="S51" s="22">
        <f t="shared" si="9"/>
        <v>2</v>
      </c>
      <c r="T51" s="21">
        <f t="shared" si="10"/>
        <v>1.7094579045990994E-3</v>
      </c>
      <c r="U51" s="22">
        <f t="shared" si="11"/>
        <v>2</v>
      </c>
      <c r="V51" s="21">
        <f t="shared" si="12"/>
        <v>0.49589041095890413</v>
      </c>
      <c r="W51" s="22">
        <f t="shared" si="13"/>
        <v>14</v>
      </c>
      <c r="X51" s="28">
        <v>1</v>
      </c>
      <c r="Y51" s="20">
        <f t="shared" si="14"/>
        <v>121676</v>
      </c>
      <c r="Z51" s="21">
        <f t="shared" si="15"/>
        <v>8.2751228761485954E-2</v>
      </c>
      <c r="AA51" s="32">
        <f t="shared" si="16"/>
        <v>8.2751228761485954E-2</v>
      </c>
      <c r="AB51" s="33">
        <f t="shared" si="17"/>
        <v>15</v>
      </c>
      <c r="AC51" s="43">
        <v>1</v>
      </c>
      <c r="AD51" s="34">
        <f t="shared" si="18"/>
        <v>8.218547618264901E-6</v>
      </c>
      <c r="AE51" s="33">
        <f t="shared" si="19"/>
        <v>7</v>
      </c>
      <c r="AF51" s="35">
        <f t="shared" si="20"/>
        <v>63</v>
      </c>
      <c r="AG51" s="38">
        <v>45</v>
      </c>
      <c r="AH51" s="39">
        <f>IF((AG51-AI51)&gt;0,"+"&amp;(AG51-AI51),(AG51-AI51))</f>
        <v>-1</v>
      </c>
      <c r="AI51" s="38">
        <f t="shared" si="22"/>
        <v>46</v>
      </c>
    </row>
    <row r="52" spans="1:35" ht="37.799999999999997" customHeight="1">
      <c r="A52" s="58"/>
      <c r="B52" s="59" t="s">
        <v>55</v>
      </c>
      <c r="C52" s="60"/>
      <c r="D52" s="61"/>
      <c r="E52" s="61"/>
      <c r="F52" s="60"/>
      <c r="G52" s="62"/>
      <c r="H52" s="62"/>
      <c r="I52" s="62"/>
      <c r="J52" s="61"/>
      <c r="K52" s="63">
        <v>520</v>
      </c>
      <c r="L52" s="60"/>
      <c r="M52" s="62"/>
      <c r="N52" s="62"/>
      <c r="O52" s="62"/>
      <c r="P52" s="62"/>
      <c r="Q52" s="63">
        <v>290</v>
      </c>
      <c r="R52" s="60"/>
      <c r="S52" s="60"/>
      <c r="T52" s="60"/>
      <c r="U52" s="62"/>
      <c r="V52" s="60"/>
      <c r="W52" s="62"/>
      <c r="X52" s="64"/>
      <c r="Y52" s="60"/>
      <c r="Z52" s="65"/>
      <c r="AA52" s="66"/>
      <c r="AB52" s="67"/>
      <c r="AC52" s="68">
        <v>637</v>
      </c>
      <c r="AD52" s="60"/>
      <c r="AE52" s="62"/>
      <c r="AF52" s="69"/>
      <c r="AG52" s="70"/>
      <c r="AH52" s="71"/>
      <c r="AI52" s="70"/>
    </row>
    <row r="53" spans="1:35" s="41" customFormat="1"/>
    <row r="54" spans="1:35" ht="27.6" customHeight="1">
      <c r="A54" s="46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9" t="s">
        <v>182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</row>
    <row r="55" spans="1:35" ht="22.8" customHeight="1">
      <c r="A55" s="49" t="s">
        <v>184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5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</row>
    <row r="56" spans="1:35" s="44" customFormat="1" ht="16.2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5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  <row r="57" spans="1:35" ht="15.6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60" spans="1:35" ht="35.4">
      <c r="A60" s="44"/>
    </row>
    <row r="64" spans="1:3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1:18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1:18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</sheetData>
  <sortState ref="B3:AA90">
    <sortCondition ref="B3"/>
  </sortState>
  <mergeCells count="2">
    <mergeCell ref="B2:AI2"/>
    <mergeCell ref="A64:R66"/>
  </mergeCells>
  <conditionalFormatting sqref="AH7:AH52">
    <cfRule type="containsText" dxfId="38" priority="8" operator="containsText" text="-">
      <formula>NOT(ISERROR(SEARCH("-",AH7)))</formula>
    </cfRule>
    <cfRule type="containsText" dxfId="37" priority="9" operator="containsText" text="+">
      <formula>NOT(ISERROR(SEARCH("+",AH7)))</formula>
    </cfRule>
  </conditionalFormatting>
  <printOptions horizontalCentered="1" verticalCentered="1"/>
  <pageMargins left="0.62992125984251968" right="0.23622047244094491" top="0.19685039370078741" bottom="0.15748031496062992" header="0" footer="0"/>
  <pageSetup paperSize="9" scale="4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87"/>
  <sheetViews>
    <sheetView topLeftCell="A53" zoomScale="23" zoomScaleNormal="23" workbookViewId="0">
      <selection activeCell="AG5" sqref="AG5"/>
    </sheetView>
  </sheetViews>
  <sheetFormatPr defaultColWidth="8.5546875" defaultRowHeight="14.4"/>
  <cols>
    <col min="1" max="2" width="9.21875" customWidth="1"/>
    <col min="3" max="3" width="30.44140625" customWidth="1"/>
    <col min="4" max="36" width="9.21875" customWidth="1"/>
  </cols>
  <sheetData>
    <row r="2" spans="3:4">
      <c r="C2" t="s">
        <v>56</v>
      </c>
      <c r="D2" t="s">
        <v>57</v>
      </c>
    </row>
    <row r="3" spans="3:4" ht="15.6">
      <c r="C3" s="2" t="s">
        <v>58</v>
      </c>
      <c r="D3">
        <v>447</v>
      </c>
    </row>
    <row r="4" spans="3:4" ht="15.6">
      <c r="C4" s="2" t="s">
        <v>59</v>
      </c>
      <c r="D4">
        <v>290</v>
      </c>
    </row>
    <row r="5" spans="3:4" ht="15.6">
      <c r="C5" s="2" t="s">
        <v>60</v>
      </c>
      <c r="D5">
        <v>440</v>
      </c>
    </row>
    <row r="6" spans="3:4">
      <c r="C6" t="s">
        <v>61</v>
      </c>
      <c r="D6">
        <v>1000</v>
      </c>
    </row>
    <row r="7" spans="3:4" ht="15.6">
      <c r="C7" s="2" t="s">
        <v>62</v>
      </c>
      <c r="D7">
        <v>1337</v>
      </c>
    </row>
    <row r="8" spans="3:4" ht="15.6">
      <c r="C8" s="3" t="s">
        <v>63</v>
      </c>
      <c r="D8">
        <v>196</v>
      </c>
    </row>
    <row r="9" spans="3:4" ht="15.6">
      <c r="C9" s="4" t="s">
        <v>64</v>
      </c>
      <c r="D9">
        <v>366</v>
      </c>
    </row>
    <row r="10" spans="3:4" ht="15.6">
      <c r="C10" s="4" t="s">
        <v>65</v>
      </c>
      <c r="D10">
        <v>667</v>
      </c>
    </row>
    <row r="11" spans="3:4" ht="15.6">
      <c r="C11" s="4" t="s">
        <v>66</v>
      </c>
      <c r="D11">
        <v>126</v>
      </c>
    </row>
    <row r="12" spans="3:4" ht="15.6">
      <c r="C12" s="4" t="s">
        <v>67</v>
      </c>
      <c r="D12">
        <v>2807</v>
      </c>
    </row>
    <row r="13" spans="3:4">
      <c r="C13" t="s">
        <v>68</v>
      </c>
      <c r="D13">
        <v>3734</v>
      </c>
    </row>
    <row r="14" spans="3:4" ht="15.6">
      <c r="C14" s="4" t="s">
        <v>69</v>
      </c>
      <c r="D14">
        <v>7650</v>
      </c>
    </row>
    <row r="15" spans="3:4" ht="15.6">
      <c r="C15" s="4" t="s">
        <v>70</v>
      </c>
      <c r="D15">
        <v>36</v>
      </c>
    </row>
    <row r="16" spans="3:4" ht="15.6">
      <c r="C16" s="4" t="s">
        <v>71</v>
      </c>
      <c r="D16">
        <v>4</v>
      </c>
    </row>
    <row r="17" spans="3:4" ht="15.6">
      <c r="C17" s="4" t="s">
        <v>72</v>
      </c>
      <c r="D17">
        <v>133</v>
      </c>
    </row>
    <row r="18" spans="3:4" ht="15.6">
      <c r="C18" s="4" t="s">
        <v>73</v>
      </c>
      <c r="D18">
        <v>80</v>
      </c>
    </row>
    <row r="19" spans="3:4" ht="15.6">
      <c r="C19" s="4" t="s">
        <v>74</v>
      </c>
      <c r="D19">
        <v>635</v>
      </c>
    </row>
    <row r="20" spans="3:4" ht="15.6">
      <c r="C20" s="4" t="s">
        <v>75</v>
      </c>
      <c r="D20">
        <v>50</v>
      </c>
    </row>
    <row r="21" spans="3:4" ht="15.6">
      <c r="C21" s="4" t="s">
        <v>76</v>
      </c>
      <c r="D21">
        <v>252</v>
      </c>
    </row>
    <row r="22" spans="3:4" ht="15.6">
      <c r="C22" s="4" t="s">
        <v>77</v>
      </c>
      <c r="D22">
        <v>1324</v>
      </c>
    </row>
    <row r="23" spans="3:4" ht="15.6">
      <c r="C23" s="4" t="s">
        <v>78</v>
      </c>
      <c r="D23">
        <v>18</v>
      </c>
    </row>
    <row r="24" spans="3:4" ht="15.6">
      <c r="C24" s="4" t="s">
        <v>79</v>
      </c>
      <c r="D24">
        <v>78</v>
      </c>
    </row>
    <row r="25" spans="3:4">
      <c r="C25" t="s">
        <v>80</v>
      </c>
      <c r="D25">
        <v>2043</v>
      </c>
    </row>
    <row r="26" spans="3:4" ht="15.6">
      <c r="C26" s="4" t="s">
        <v>81</v>
      </c>
      <c r="D26">
        <v>341</v>
      </c>
    </row>
    <row r="27" spans="3:4" ht="15.6">
      <c r="C27" s="4" t="s">
        <v>82</v>
      </c>
      <c r="D27">
        <v>700</v>
      </c>
    </row>
    <row r="28" spans="3:4" ht="15.6">
      <c r="C28" s="4" t="s">
        <v>83</v>
      </c>
      <c r="D28">
        <v>12448</v>
      </c>
    </row>
    <row r="29" spans="3:4" ht="15.6">
      <c r="C29" s="4" t="s">
        <v>84</v>
      </c>
      <c r="D29">
        <v>539</v>
      </c>
    </row>
    <row r="30" spans="3:4" ht="15.6">
      <c r="C30" s="4" t="s">
        <v>85</v>
      </c>
      <c r="D30">
        <v>759</v>
      </c>
    </row>
    <row r="31" spans="3:4" ht="15.6">
      <c r="C31" s="4" t="s">
        <v>86</v>
      </c>
      <c r="D31">
        <v>365</v>
      </c>
    </row>
    <row r="32" spans="3:4" ht="15.6">
      <c r="C32" s="4" t="s">
        <v>87</v>
      </c>
      <c r="D32">
        <v>212</v>
      </c>
    </row>
    <row r="33" spans="3:4" ht="15.6">
      <c r="C33" s="4" t="s">
        <v>88</v>
      </c>
      <c r="D33">
        <v>1033</v>
      </c>
    </row>
    <row r="34" spans="3:4" ht="15.6">
      <c r="C34" s="4" t="s">
        <v>89</v>
      </c>
      <c r="D34">
        <v>81</v>
      </c>
    </row>
    <row r="35" spans="3:4" ht="15.6">
      <c r="C35" s="4" t="s">
        <v>90</v>
      </c>
      <c r="D35">
        <v>3251</v>
      </c>
    </row>
    <row r="36" spans="3:4" ht="15.6">
      <c r="C36" s="4" t="s">
        <v>91</v>
      </c>
      <c r="D36">
        <v>35</v>
      </c>
    </row>
    <row r="37" spans="3:4" ht="15.6">
      <c r="C37" s="4" t="s">
        <v>92</v>
      </c>
      <c r="D37">
        <v>8</v>
      </c>
    </row>
    <row r="38" spans="3:4" ht="15.6">
      <c r="C38" s="4" t="s">
        <v>93</v>
      </c>
      <c r="D38">
        <v>285</v>
      </c>
    </row>
    <row r="39" spans="3:4" ht="15.6">
      <c r="C39" s="4" t="s">
        <v>94</v>
      </c>
      <c r="D39">
        <v>293</v>
      </c>
    </row>
    <row r="40" spans="3:4" ht="15.6">
      <c r="C40" s="4" t="s">
        <v>95</v>
      </c>
      <c r="D40">
        <v>668</v>
      </c>
    </row>
    <row r="41" spans="3:4" ht="15.6">
      <c r="C41" s="4" t="s">
        <v>96</v>
      </c>
      <c r="D41">
        <v>496</v>
      </c>
    </row>
    <row r="42" spans="3:4" ht="15.6">
      <c r="C42" s="4" t="s">
        <v>97</v>
      </c>
      <c r="D42">
        <v>1505</v>
      </c>
    </row>
    <row r="43" spans="3:4" ht="15.6">
      <c r="C43" s="4" t="s">
        <v>98</v>
      </c>
      <c r="D43">
        <v>137</v>
      </c>
    </row>
    <row r="44" spans="3:4" ht="15.6">
      <c r="C44" s="4" t="s">
        <v>99</v>
      </c>
      <c r="D44">
        <v>927</v>
      </c>
    </row>
    <row r="45" spans="3:4" ht="15.6">
      <c r="C45" s="4" t="s">
        <v>100</v>
      </c>
      <c r="D45">
        <v>967</v>
      </c>
    </row>
    <row r="46" spans="3:4" ht="15.6">
      <c r="C46" s="4" t="s">
        <v>101</v>
      </c>
      <c r="D46">
        <v>69</v>
      </c>
    </row>
    <row r="47" spans="3:4" ht="15.6">
      <c r="C47" s="4" t="s">
        <v>102</v>
      </c>
      <c r="D47">
        <v>161</v>
      </c>
    </row>
    <row r="48" spans="3:4" ht="15.6">
      <c r="C48" s="4" t="s">
        <v>103</v>
      </c>
      <c r="D48">
        <v>220</v>
      </c>
    </row>
    <row r="49" spans="3:4" ht="15.6">
      <c r="C49" s="4" t="s">
        <v>104</v>
      </c>
      <c r="D49">
        <v>0</v>
      </c>
    </row>
    <row r="50" spans="3:4" ht="15.6">
      <c r="C50" s="4" t="s">
        <v>105</v>
      </c>
      <c r="D50">
        <v>2183</v>
      </c>
    </row>
    <row r="51" spans="3:4" ht="15.6">
      <c r="C51" s="4" t="s">
        <v>106</v>
      </c>
      <c r="D51">
        <v>1067</v>
      </c>
    </row>
    <row r="52" spans="3:4" ht="15.6">
      <c r="C52" s="4" t="s">
        <v>107</v>
      </c>
      <c r="D52">
        <v>295</v>
      </c>
    </row>
    <row r="53" spans="3:4" ht="15.6">
      <c r="C53" s="4" t="s">
        <v>108</v>
      </c>
      <c r="D53">
        <v>2</v>
      </c>
    </row>
    <row r="54" spans="3:4" ht="15.6">
      <c r="C54" s="4" t="s">
        <v>109</v>
      </c>
      <c r="D54">
        <v>94</v>
      </c>
    </row>
    <row r="55" spans="3:4" ht="15.6">
      <c r="C55" s="4" t="s">
        <v>110</v>
      </c>
      <c r="D55">
        <v>142</v>
      </c>
    </row>
    <row r="56" spans="3:4" ht="15.6">
      <c r="C56" s="4" t="s">
        <v>111</v>
      </c>
      <c r="D56">
        <v>878</v>
      </c>
    </row>
    <row r="57" spans="3:4">
      <c r="C57" t="s">
        <v>112</v>
      </c>
      <c r="D57">
        <v>771</v>
      </c>
    </row>
    <row r="58" spans="3:4" ht="15.6">
      <c r="C58" s="4" t="s">
        <v>113</v>
      </c>
      <c r="D58">
        <v>51</v>
      </c>
    </row>
    <row r="59" spans="3:4" ht="15.6">
      <c r="C59" s="4" t="s">
        <v>114</v>
      </c>
      <c r="D59">
        <v>239</v>
      </c>
    </row>
    <row r="60" spans="3:4" ht="15.6">
      <c r="C60" s="4" t="s">
        <v>115</v>
      </c>
      <c r="D60">
        <v>57</v>
      </c>
    </row>
    <row r="61" spans="3:4" ht="15.6">
      <c r="C61" s="4" t="s">
        <v>116</v>
      </c>
      <c r="D61">
        <v>80</v>
      </c>
    </row>
    <row r="62" spans="3:4" ht="15.6">
      <c r="C62" s="4" t="s">
        <v>117</v>
      </c>
      <c r="D62">
        <v>3342</v>
      </c>
    </row>
    <row r="63" spans="3:4" ht="15.6">
      <c r="C63" s="4" t="s">
        <v>118</v>
      </c>
      <c r="D63">
        <v>27</v>
      </c>
    </row>
    <row r="64" spans="3:4">
      <c r="C64" t="s">
        <v>119</v>
      </c>
      <c r="D64">
        <v>1113</v>
      </c>
    </row>
    <row r="65" spans="3:4" ht="15.6">
      <c r="C65" s="4" t="s">
        <v>120</v>
      </c>
      <c r="D65">
        <v>49</v>
      </c>
    </row>
    <row r="66" spans="3:4" ht="15.6">
      <c r="C66" s="4" t="s">
        <v>121</v>
      </c>
      <c r="D66">
        <v>2803</v>
      </c>
    </row>
    <row r="67" spans="3:4" ht="15.6">
      <c r="C67" s="4" t="s">
        <v>122</v>
      </c>
      <c r="D67">
        <v>426</v>
      </c>
    </row>
    <row r="68" spans="3:4" ht="15.6">
      <c r="C68" s="4" t="s">
        <v>123</v>
      </c>
      <c r="D68">
        <v>316</v>
      </c>
    </row>
    <row r="69" spans="3:4" ht="15.6">
      <c r="C69" s="4" t="s">
        <v>124</v>
      </c>
      <c r="D69">
        <v>1301</v>
      </c>
    </row>
    <row r="70" spans="3:4" ht="15.6">
      <c r="C70" s="4" t="s">
        <v>125</v>
      </c>
      <c r="D70">
        <v>93</v>
      </c>
    </row>
    <row r="71" spans="3:4" ht="15.6">
      <c r="C71" s="4" t="s">
        <v>126</v>
      </c>
      <c r="D71">
        <v>1205</v>
      </c>
    </row>
    <row r="72" spans="3:4" ht="15.6">
      <c r="C72" s="4" t="s">
        <v>127</v>
      </c>
      <c r="D72">
        <v>262</v>
      </c>
    </row>
    <row r="73" spans="3:4" ht="15.6">
      <c r="C73" s="4" t="s">
        <v>128</v>
      </c>
      <c r="D73">
        <v>361</v>
      </c>
    </row>
    <row r="74" spans="3:4" ht="15.6">
      <c r="C74" s="4" t="s">
        <v>129</v>
      </c>
      <c r="D74">
        <v>176</v>
      </c>
    </row>
    <row r="75" spans="3:4" ht="15.6">
      <c r="C75" s="4" t="s">
        <v>130</v>
      </c>
      <c r="D75">
        <v>278</v>
      </c>
    </row>
    <row r="76" spans="3:4" ht="15.6">
      <c r="C76" s="4" t="s">
        <v>131</v>
      </c>
      <c r="D76">
        <v>123</v>
      </c>
    </row>
    <row r="77" spans="3:4" ht="15.6">
      <c r="C77" s="4" t="s">
        <v>132</v>
      </c>
      <c r="D77">
        <v>422</v>
      </c>
    </row>
    <row r="78" spans="3:4" ht="15.6">
      <c r="C78" s="4" t="s">
        <v>133</v>
      </c>
      <c r="D78">
        <v>651</v>
      </c>
    </row>
    <row r="79" spans="3:4" ht="15.6">
      <c r="C79" s="4" t="s">
        <v>134</v>
      </c>
      <c r="D79">
        <v>43</v>
      </c>
    </row>
    <row r="80" spans="3:4" ht="15.6">
      <c r="C80" s="4" t="s">
        <v>135</v>
      </c>
      <c r="D80">
        <v>421</v>
      </c>
    </row>
    <row r="81" spans="3:4">
      <c r="C81" t="s">
        <v>136</v>
      </c>
      <c r="D81">
        <v>317</v>
      </c>
    </row>
    <row r="82" spans="3:4" ht="15.6">
      <c r="C82" s="4" t="s">
        <v>137</v>
      </c>
      <c r="D82">
        <v>7313</v>
      </c>
    </row>
    <row r="83" spans="3:4" ht="15.6">
      <c r="C83" s="4" t="s">
        <v>138</v>
      </c>
      <c r="D83">
        <v>833</v>
      </c>
    </row>
    <row r="84" spans="3:4" ht="15.6">
      <c r="C84" s="4" t="s">
        <v>139</v>
      </c>
      <c r="D84">
        <v>320</v>
      </c>
    </row>
    <row r="85" spans="3:4" ht="15.6">
      <c r="C85" s="4" t="s">
        <v>140</v>
      </c>
      <c r="D85">
        <v>46</v>
      </c>
    </row>
    <row r="86" spans="3:4" ht="15.6">
      <c r="C86" s="4" t="s">
        <v>141</v>
      </c>
      <c r="D86">
        <v>359</v>
      </c>
    </row>
    <row r="87" spans="3:4" ht="15.6">
      <c r="C87" s="4" t="s">
        <v>142</v>
      </c>
      <c r="D87">
        <v>1235</v>
      </c>
    </row>
  </sheetData>
  <autoFilter ref="C2:D87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C2:D87"/>
  <sheetViews>
    <sheetView workbookViewId="0">
      <selection activeCell="AG5" sqref="AG5"/>
    </sheetView>
  </sheetViews>
  <sheetFormatPr defaultColWidth="9" defaultRowHeight="14.4"/>
  <sheetData>
    <row r="2" spans="3:4">
      <c r="C2" t="s">
        <v>143</v>
      </c>
      <c r="D2" t="s">
        <v>144</v>
      </c>
    </row>
    <row r="3" spans="3:4" hidden="1">
      <c r="C3" t="s">
        <v>67</v>
      </c>
      <c r="D3">
        <v>1</v>
      </c>
    </row>
    <row r="4" spans="3:4" hidden="1">
      <c r="C4" t="s">
        <v>83</v>
      </c>
      <c r="D4">
        <v>2</v>
      </c>
    </row>
    <row r="5" spans="3:4" hidden="1">
      <c r="C5" t="s">
        <v>62</v>
      </c>
      <c r="D5">
        <v>3</v>
      </c>
    </row>
    <row r="6" spans="3:4" hidden="1">
      <c r="C6" t="s">
        <v>133</v>
      </c>
      <c r="D6">
        <v>4</v>
      </c>
    </row>
    <row r="7" spans="3:4" hidden="1">
      <c r="C7" t="s">
        <v>82</v>
      </c>
      <c r="D7">
        <v>5</v>
      </c>
    </row>
    <row r="8" spans="3:4" hidden="1">
      <c r="C8" t="s">
        <v>99</v>
      </c>
      <c r="D8">
        <v>6</v>
      </c>
    </row>
    <row r="9" spans="3:4" hidden="1">
      <c r="C9" t="s">
        <v>77</v>
      </c>
      <c r="D9">
        <v>7</v>
      </c>
    </row>
    <row r="10" spans="3:4" hidden="1">
      <c r="C10" t="s">
        <v>85</v>
      </c>
      <c r="D10">
        <v>8</v>
      </c>
    </row>
    <row r="11" spans="3:4" hidden="1">
      <c r="C11" t="s">
        <v>137</v>
      </c>
      <c r="D11">
        <v>9</v>
      </c>
    </row>
    <row r="12" spans="3:4" hidden="1">
      <c r="C12" t="s">
        <v>117</v>
      </c>
      <c r="D12">
        <v>10</v>
      </c>
    </row>
    <row r="13" spans="3:4" hidden="1">
      <c r="C13" t="s">
        <v>111</v>
      </c>
      <c r="D13">
        <v>11</v>
      </c>
    </row>
    <row r="14" spans="3:4" hidden="1">
      <c r="C14" t="s">
        <v>88</v>
      </c>
      <c r="D14">
        <v>12</v>
      </c>
    </row>
    <row r="15" spans="3:4" hidden="1">
      <c r="C15" t="s">
        <v>140</v>
      </c>
      <c r="D15">
        <v>13</v>
      </c>
    </row>
    <row r="16" spans="3:4" hidden="1">
      <c r="C16" t="s">
        <v>80</v>
      </c>
      <c r="D16">
        <v>14</v>
      </c>
    </row>
    <row r="17" spans="3:4" hidden="1">
      <c r="C17" t="s">
        <v>122</v>
      </c>
      <c r="D17">
        <v>15</v>
      </c>
    </row>
    <row r="18" spans="3:4" hidden="1">
      <c r="C18" t="s">
        <v>136</v>
      </c>
      <c r="D18">
        <v>16</v>
      </c>
    </row>
    <row r="19" spans="3:4" hidden="1">
      <c r="C19" t="s">
        <v>135</v>
      </c>
      <c r="D19">
        <v>17</v>
      </c>
    </row>
    <row r="20" spans="3:4" hidden="1">
      <c r="C20" t="s">
        <v>102</v>
      </c>
      <c r="D20">
        <v>18</v>
      </c>
    </row>
    <row r="21" spans="3:4" hidden="1">
      <c r="C21" t="s">
        <v>107</v>
      </c>
      <c r="D21">
        <v>19</v>
      </c>
    </row>
    <row r="22" spans="3:4" hidden="1">
      <c r="C22" t="s">
        <v>141</v>
      </c>
      <c r="D22">
        <v>20</v>
      </c>
    </row>
    <row r="23" spans="3:4" hidden="1">
      <c r="C23" t="s">
        <v>69</v>
      </c>
      <c r="D23">
        <v>21</v>
      </c>
    </row>
    <row r="24" spans="3:4" hidden="1">
      <c r="C24" t="s">
        <v>94</v>
      </c>
      <c r="D24">
        <v>22</v>
      </c>
    </row>
    <row r="25" spans="3:4" hidden="1">
      <c r="C25" t="s">
        <v>73</v>
      </c>
      <c r="D25">
        <v>23</v>
      </c>
    </row>
    <row r="26" spans="3:4" hidden="1">
      <c r="C26" t="s">
        <v>126</v>
      </c>
      <c r="D26">
        <v>24</v>
      </c>
    </row>
    <row r="27" spans="3:4" hidden="1">
      <c r="C27" t="s">
        <v>59</v>
      </c>
      <c r="D27">
        <v>25</v>
      </c>
    </row>
    <row r="28" spans="3:4" hidden="1">
      <c r="C28" t="s">
        <v>106</v>
      </c>
      <c r="D28">
        <v>26</v>
      </c>
    </row>
    <row r="29" spans="3:4" hidden="1">
      <c r="C29" t="s">
        <v>139</v>
      </c>
      <c r="D29">
        <v>27</v>
      </c>
    </row>
    <row r="30" spans="3:4" hidden="1">
      <c r="C30" t="s">
        <v>121</v>
      </c>
      <c r="D30">
        <v>28</v>
      </c>
    </row>
    <row r="31" spans="3:4" hidden="1">
      <c r="C31" t="s">
        <v>68</v>
      </c>
      <c r="D31">
        <v>29</v>
      </c>
    </row>
    <row r="32" spans="3:4" hidden="1">
      <c r="C32" t="s">
        <v>75</v>
      </c>
      <c r="D32">
        <v>30</v>
      </c>
    </row>
    <row r="33" spans="3:4" hidden="1">
      <c r="C33" t="s">
        <v>127</v>
      </c>
      <c r="D33">
        <v>31</v>
      </c>
    </row>
    <row r="34" spans="3:4" hidden="1">
      <c r="C34" t="s">
        <v>119</v>
      </c>
      <c r="D34">
        <v>32</v>
      </c>
    </row>
    <row r="35" spans="3:4" hidden="1">
      <c r="C35" t="s">
        <v>90</v>
      </c>
      <c r="D35">
        <v>33</v>
      </c>
    </row>
    <row r="36" spans="3:4" hidden="1">
      <c r="C36" t="s">
        <v>105</v>
      </c>
      <c r="D36">
        <v>34</v>
      </c>
    </row>
    <row r="37" spans="3:4" hidden="1">
      <c r="C37" t="s">
        <v>130</v>
      </c>
      <c r="D37">
        <v>35</v>
      </c>
    </row>
    <row r="38" spans="3:4" hidden="1">
      <c r="C38" t="s">
        <v>61</v>
      </c>
      <c r="D38">
        <v>36</v>
      </c>
    </row>
    <row r="39" spans="3:4" hidden="1">
      <c r="C39" t="s">
        <v>92</v>
      </c>
      <c r="D39">
        <v>37</v>
      </c>
    </row>
    <row r="40" spans="3:4" hidden="1">
      <c r="C40" t="s">
        <v>81</v>
      </c>
      <c r="D40">
        <v>38</v>
      </c>
    </row>
    <row r="41" spans="3:4" hidden="1">
      <c r="C41" t="s">
        <v>124</v>
      </c>
      <c r="D41">
        <v>39</v>
      </c>
    </row>
    <row r="42" spans="3:4" hidden="1">
      <c r="C42" t="s">
        <v>129</v>
      </c>
      <c r="D42">
        <v>40</v>
      </c>
    </row>
    <row r="43" spans="3:4" hidden="1">
      <c r="C43" t="s">
        <v>84</v>
      </c>
      <c r="D43">
        <v>41</v>
      </c>
    </row>
    <row r="44" spans="3:4" hidden="1">
      <c r="C44" t="s">
        <v>86</v>
      </c>
      <c r="D44">
        <v>42</v>
      </c>
    </row>
    <row r="45" spans="3:4" hidden="1">
      <c r="C45" t="s">
        <v>103</v>
      </c>
      <c r="D45">
        <v>43</v>
      </c>
    </row>
    <row r="46" spans="3:4" hidden="1">
      <c r="C46" t="s">
        <v>125</v>
      </c>
      <c r="D46">
        <v>44</v>
      </c>
    </row>
    <row r="47" spans="3:4" hidden="1">
      <c r="C47" t="s">
        <v>100</v>
      </c>
      <c r="D47">
        <v>45</v>
      </c>
    </row>
    <row r="48" spans="3:4" hidden="1">
      <c r="C48" t="s">
        <v>95</v>
      </c>
      <c r="D48">
        <v>46</v>
      </c>
    </row>
    <row r="49" spans="3:4" hidden="1">
      <c r="C49" t="s">
        <v>66</v>
      </c>
      <c r="D49">
        <v>47</v>
      </c>
    </row>
    <row r="50" spans="3:4" hidden="1">
      <c r="C50" t="s">
        <v>142</v>
      </c>
      <c r="D50">
        <v>48</v>
      </c>
    </row>
    <row r="51" spans="3:4" hidden="1">
      <c r="C51" t="s">
        <v>118</v>
      </c>
      <c r="D51">
        <v>49</v>
      </c>
    </row>
    <row r="52" spans="3:4" hidden="1">
      <c r="C52" t="s">
        <v>64</v>
      </c>
      <c r="D52">
        <v>50</v>
      </c>
    </row>
    <row r="53" spans="3:4" hidden="1">
      <c r="C53" t="s">
        <v>79</v>
      </c>
      <c r="D53">
        <v>51</v>
      </c>
    </row>
    <row r="54" spans="3:4" hidden="1">
      <c r="C54" t="s">
        <v>78</v>
      </c>
      <c r="D54">
        <v>52</v>
      </c>
    </row>
    <row r="55" spans="3:4" hidden="1">
      <c r="C55" t="s">
        <v>60</v>
      </c>
      <c r="D55">
        <v>53</v>
      </c>
    </row>
    <row r="56" spans="3:4" hidden="1">
      <c r="C56" t="s">
        <v>114</v>
      </c>
      <c r="D56">
        <v>54</v>
      </c>
    </row>
    <row r="57" spans="3:4" hidden="1">
      <c r="C57" t="s">
        <v>74</v>
      </c>
      <c r="D57">
        <v>55</v>
      </c>
    </row>
    <row r="58" spans="3:4" hidden="1">
      <c r="C58" t="s">
        <v>115</v>
      </c>
      <c r="D58">
        <v>56</v>
      </c>
    </row>
    <row r="59" spans="3:4" hidden="1">
      <c r="C59" t="s">
        <v>123</v>
      </c>
      <c r="D59">
        <v>57</v>
      </c>
    </row>
    <row r="60" spans="3:4" hidden="1">
      <c r="C60" t="s">
        <v>63</v>
      </c>
      <c r="D60">
        <v>58</v>
      </c>
    </row>
    <row r="61" spans="3:4" hidden="1">
      <c r="C61" t="s">
        <v>101</v>
      </c>
      <c r="D61">
        <v>59</v>
      </c>
    </row>
    <row r="62" spans="3:4" hidden="1">
      <c r="C62" t="s">
        <v>104</v>
      </c>
      <c r="D62">
        <v>60</v>
      </c>
    </row>
    <row r="63" spans="3:4" hidden="1">
      <c r="C63" t="s">
        <v>89</v>
      </c>
      <c r="D63">
        <v>61</v>
      </c>
    </row>
    <row r="64" spans="3:4" hidden="1">
      <c r="C64" t="s">
        <v>97</v>
      </c>
      <c r="D64">
        <v>62</v>
      </c>
    </row>
    <row r="65" spans="3:4" hidden="1">
      <c r="C65" t="s">
        <v>110</v>
      </c>
      <c r="D65">
        <v>63</v>
      </c>
    </row>
    <row r="66" spans="3:4" hidden="1">
      <c r="C66" t="s">
        <v>76</v>
      </c>
      <c r="D66">
        <v>64</v>
      </c>
    </row>
    <row r="67" spans="3:4" hidden="1">
      <c r="C67" t="s">
        <v>131</v>
      </c>
      <c r="D67">
        <v>65</v>
      </c>
    </row>
    <row r="68" spans="3:4" hidden="1">
      <c r="C68" t="s">
        <v>120</v>
      </c>
      <c r="D68">
        <v>66</v>
      </c>
    </row>
    <row r="69" spans="3:4" hidden="1">
      <c r="C69" t="s">
        <v>108</v>
      </c>
      <c r="D69">
        <v>67</v>
      </c>
    </row>
    <row r="70" spans="3:4" hidden="1">
      <c r="C70" t="s">
        <v>71</v>
      </c>
      <c r="D70">
        <v>68</v>
      </c>
    </row>
    <row r="71" spans="3:4" hidden="1">
      <c r="C71" t="s">
        <v>132</v>
      </c>
      <c r="D71">
        <v>69</v>
      </c>
    </row>
    <row r="72" spans="3:4" hidden="1">
      <c r="C72" t="s">
        <v>87</v>
      </c>
      <c r="D72">
        <v>70</v>
      </c>
    </row>
    <row r="73" spans="3:4" hidden="1">
      <c r="C73" t="s">
        <v>93</v>
      </c>
      <c r="D73">
        <v>71</v>
      </c>
    </row>
    <row r="74" spans="3:4" hidden="1">
      <c r="C74" t="s">
        <v>128</v>
      </c>
      <c r="D74">
        <v>72</v>
      </c>
    </row>
    <row r="75" spans="3:4" hidden="1">
      <c r="C75" t="s">
        <v>109</v>
      </c>
      <c r="D75">
        <v>73</v>
      </c>
    </row>
    <row r="76" spans="3:4" hidden="1">
      <c r="C76" t="s">
        <v>113</v>
      </c>
      <c r="D76">
        <v>74</v>
      </c>
    </row>
    <row r="77" spans="3:4" hidden="1">
      <c r="C77" t="s">
        <v>58</v>
      </c>
      <c r="D77">
        <v>75</v>
      </c>
    </row>
    <row r="78" spans="3:4" hidden="1">
      <c r="C78" t="s">
        <v>134</v>
      </c>
      <c r="D78">
        <v>76</v>
      </c>
    </row>
    <row r="79" spans="3:4" hidden="1">
      <c r="C79" t="s">
        <v>65</v>
      </c>
      <c r="D79">
        <v>77</v>
      </c>
    </row>
    <row r="80" spans="3:4" hidden="1">
      <c r="C80" t="s">
        <v>112</v>
      </c>
      <c r="D80">
        <v>78</v>
      </c>
    </row>
    <row r="81" spans="3:4" hidden="1">
      <c r="C81" t="s">
        <v>72</v>
      </c>
      <c r="D81">
        <v>79</v>
      </c>
    </row>
    <row r="82" spans="3:4" hidden="1">
      <c r="C82" t="s">
        <v>91</v>
      </c>
      <c r="D82">
        <v>80</v>
      </c>
    </row>
    <row r="83" spans="3:4" hidden="1">
      <c r="C83" t="s">
        <v>98</v>
      </c>
      <c r="D83">
        <v>81</v>
      </c>
    </row>
    <row r="84" spans="3:4" hidden="1">
      <c r="C84" t="s">
        <v>96</v>
      </c>
      <c r="D84">
        <v>82</v>
      </c>
    </row>
    <row r="85" spans="3:4" hidden="1">
      <c r="C85" t="s">
        <v>138</v>
      </c>
      <c r="D85">
        <v>83</v>
      </c>
    </row>
    <row r="86" spans="3:4" hidden="1">
      <c r="C86" t="s">
        <v>70</v>
      </c>
      <c r="D86">
        <v>84</v>
      </c>
    </row>
    <row r="87" spans="3:4">
      <c r="C87" t="s">
        <v>116</v>
      </c>
      <c r="D87">
        <v>85</v>
      </c>
    </row>
  </sheetData>
  <autoFilter ref="C2:D87" xr:uid="{00000000-0009-0000-0000-000004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8"/>
  <sheetViews>
    <sheetView topLeftCell="A69" workbookViewId="0">
      <selection activeCell="AG5" sqref="AG5"/>
    </sheetView>
  </sheetViews>
  <sheetFormatPr defaultColWidth="9" defaultRowHeight="14.4"/>
  <cols>
    <col min="3" max="3" width="33.21875" customWidth="1"/>
  </cols>
  <sheetData>
    <row r="3" spans="3:4">
      <c r="C3" t="s">
        <v>143</v>
      </c>
      <c r="D3" t="s">
        <v>144</v>
      </c>
    </row>
    <row r="4" spans="3:4">
      <c r="C4" t="s">
        <v>67</v>
      </c>
      <c r="D4">
        <v>481</v>
      </c>
    </row>
    <row r="5" spans="3:4">
      <c r="C5" t="s">
        <v>83</v>
      </c>
      <c r="D5">
        <v>833</v>
      </c>
    </row>
    <row r="6" spans="3:4">
      <c r="C6" t="s">
        <v>62</v>
      </c>
      <c r="D6">
        <v>498</v>
      </c>
    </row>
    <row r="7" spans="3:4">
      <c r="C7" t="s">
        <v>133</v>
      </c>
      <c r="D7">
        <v>686</v>
      </c>
    </row>
    <row r="8" spans="3:4">
      <c r="C8" t="s">
        <v>82</v>
      </c>
      <c r="D8">
        <v>551</v>
      </c>
    </row>
    <row r="9" spans="3:4">
      <c r="C9" t="s">
        <v>99</v>
      </c>
      <c r="D9">
        <v>811</v>
      </c>
    </row>
    <row r="10" spans="3:4">
      <c r="C10" t="s">
        <v>77</v>
      </c>
      <c r="D10">
        <v>791</v>
      </c>
    </row>
    <row r="11" spans="3:4">
      <c r="C11" t="s">
        <v>85</v>
      </c>
      <c r="D11">
        <v>629</v>
      </c>
    </row>
    <row r="12" spans="3:4">
      <c r="C12" t="s">
        <v>137</v>
      </c>
      <c r="D12">
        <v>1086</v>
      </c>
    </row>
    <row r="13" spans="3:4">
      <c r="C13" t="s">
        <v>117</v>
      </c>
      <c r="D13">
        <v>712</v>
      </c>
    </row>
    <row r="14" spans="3:4">
      <c r="C14" t="s">
        <v>111</v>
      </c>
      <c r="D14">
        <v>629</v>
      </c>
    </row>
    <row r="15" spans="3:4">
      <c r="C15" t="s">
        <v>88</v>
      </c>
      <c r="D15">
        <v>715</v>
      </c>
    </row>
    <row r="16" spans="3:4">
      <c r="C16" t="s">
        <v>140</v>
      </c>
      <c r="D16">
        <v>11</v>
      </c>
    </row>
    <row r="17" spans="3:4">
      <c r="C17" t="s">
        <v>80</v>
      </c>
      <c r="D17">
        <v>472</v>
      </c>
    </row>
    <row r="18" spans="3:4">
      <c r="C18" t="s">
        <v>122</v>
      </c>
      <c r="D18">
        <v>446</v>
      </c>
    </row>
    <row r="19" spans="3:4">
      <c r="C19" t="s">
        <v>136</v>
      </c>
      <c r="D19">
        <v>251</v>
      </c>
    </row>
    <row r="20" spans="3:4">
      <c r="C20" t="s">
        <v>135</v>
      </c>
      <c r="D20">
        <v>295</v>
      </c>
    </row>
    <row r="21" spans="3:4">
      <c r="C21" t="s">
        <v>102</v>
      </c>
      <c r="D21">
        <v>135</v>
      </c>
    </row>
    <row r="22" spans="3:4">
      <c r="C22" t="s">
        <v>107</v>
      </c>
      <c r="D22">
        <v>83</v>
      </c>
    </row>
    <row r="23" spans="3:4">
      <c r="C23" t="s">
        <v>141</v>
      </c>
      <c r="D23">
        <v>404</v>
      </c>
    </row>
    <row r="24" spans="3:4">
      <c r="C24" t="s">
        <v>69</v>
      </c>
      <c r="D24">
        <v>746</v>
      </c>
    </row>
    <row r="25" spans="3:4">
      <c r="C25" t="s">
        <v>94</v>
      </c>
      <c r="D25">
        <v>155</v>
      </c>
    </row>
    <row r="26" spans="3:4">
      <c r="C26" t="s">
        <v>73</v>
      </c>
      <c r="D26">
        <v>305</v>
      </c>
    </row>
    <row r="27" spans="3:4">
      <c r="C27" t="s">
        <v>126</v>
      </c>
      <c r="D27">
        <v>905</v>
      </c>
    </row>
    <row r="28" spans="3:4">
      <c r="C28" t="s">
        <v>59</v>
      </c>
      <c r="D28">
        <v>459</v>
      </c>
    </row>
    <row r="29" spans="3:4">
      <c r="C29" t="s">
        <v>106</v>
      </c>
      <c r="D29">
        <v>198</v>
      </c>
    </row>
    <row r="30" spans="3:4">
      <c r="C30" t="s">
        <v>139</v>
      </c>
      <c r="D30">
        <v>593</v>
      </c>
    </row>
    <row r="31" spans="3:4">
      <c r="C31" t="s">
        <v>121</v>
      </c>
      <c r="D31">
        <v>957</v>
      </c>
    </row>
    <row r="32" spans="3:4">
      <c r="C32" t="s">
        <v>68</v>
      </c>
      <c r="D32">
        <v>7892</v>
      </c>
    </row>
    <row r="33" spans="3:4">
      <c r="C33" t="s">
        <v>75</v>
      </c>
      <c r="D33">
        <v>92</v>
      </c>
    </row>
    <row r="34" spans="3:4">
      <c r="C34" t="s">
        <v>127</v>
      </c>
      <c r="D34">
        <v>237</v>
      </c>
    </row>
    <row r="35" spans="3:4">
      <c r="C35" t="s">
        <v>119</v>
      </c>
      <c r="D35">
        <v>278</v>
      </c>
    </row>
    <row r="36" spans="3:4">
      <c r="C36" t="s">
        <v>90</v>
      </c>
      <c r="D36">
        <v>2174</v>
      </c>
    </row>
    <row r="37" spans="3:4">
      <c r="C37" t="s">
        <v>105</v>
      </c>
      <c r="D37">
        <v>547</v>
      </c>
    </row>
    <row r="38" spans="3:4">
      <c r="C38" t="s">
        <v>130</v>
      </c>
      <c r="D38">
        <v>1266</v>
      </c>
    </row>
    <row r="39" spans="3:4">
      <c r="C39" t="s">
        <v>61</v>
      </c>
      <c r="D39">
        <v>144</v>
      </c>
    </row>
    <row r="40" spans="3:4">
      <c r="C40" t="s">
        <v>92</v>
      </c>
      <c r="D40">
        <v>42</v>
      </c>
    </row>
    <row r="41" spans="3:4">
      <c r="C41" t="s">
        <v>81</v>
      </c>
      <c r="D41">
        <v>221</v>
      </c>
    </row>
    <row r="42" spans="3:4">
      <c r="C42" t="s">
        <v>124</v>
      </c>
      <c r="D42">
        <v>443</v>
      </c>
    </row>
    <row r="43" spans="3:4">
      <c r="C43" t="s">
        <v>129</v>
      </c>
      <c r="D43">
        <v>447</v>
      </c>
    </row>
    <row r="44" spans="3:4">
      <c r="C44" t="s">
        <v>84</v>
      </c>
      <c r="D44">
        <v>711</v>
      </c>
    </row>
    <row r="45" spans="3:4">
      <c r="C45" t="s">
        <v>86</v>
      </c>
      <c r="D45">
        <v>330</v>
      </c>
    </row>
    <row r="46" spans="3:4">
      <c r="C46" t="s">
        <v>103</v>
      </c>
      <c r="D46">
        <v>63</v>
      </c>
    </row>
    <row r="47" spans="3:4">
      <c r="C47" t="s">
        <v>125</v>
      </c>
      <c r="D47">
        <v>375</v>
      </c>
    </row>
    <row r="48" spans="3:4">
      <c r="C48" t="s">
        <v>100</v>
      </c>
      <c r="D48">
        <v>657</v>
      </c>
    </row>
    <row r="49" spans="3:4">
      <c r="C49" t="s">
        <v>95</v>
      </c>
      <c r="D49">
        <v>262</v>
      </c>
    </row>
    <row r="50" spans="3:4">
      <c r="C50" t="s">
        <v>66</v>
      </c>
      <c r="D50">
        <v>198</v>
      </c>
    </row>
    <row r="51" spans="3:4">
      <c r="C51" t="s">
        <v>142</v>
      </c>
      <c r="D51">
        <v>302</v>
      </c>
    </row>
    <row r="52" spans="3:4">
      <c r="C52" t="s">
        <v>118</v>
      </c>
      <c r="D52">
        <v>33</v>
      </c>
    </row>
    <row r="53" spans="3:4">
      <c r="C53" t="s">
        <v>64</v>
      </c>
      <c r="D53">
        <v>273</v>
      </c>
    </row>
    <row r="54" spans="3:4">
      <c r="C54" t="s">
        <v>79</v>
      </c>
      <c r="D54">
        <v>30</v>
      </c>
    </row>
    <row r="55" spans="3:4">
      <c r="C55" t="s">
        <v>78</v>
      </c>
      <c r="D55">
        <v>217</v>
      </c>
    </row>
    <row r="56" spans="3:4">
      <c r="C56" t="s">
        <v>60</v>
      </c>
      <c r="D56">
        <v>338</v>
      </c>
    </row>
    <row r="57" spans="3:4">
      <c r="C57" t="s">
        <v>114</v>
      </c>
      <c r="D57">
        <v>124</v>
      </c>
    </row>
    <row r="58" spans="3:4">
      <c r="C58" t="s">
        <v>74</v>
      </c>
      <c r="D58">
        <v>897</v>
      </c>
    </row>
    <row r="59" spans="3:4">
      <c r="C59" t="s">
        <v>115</v>
      </c>
      <c r="D59">
        <v>72</v>
      </c>
    </row>
    <row r="60" spans="3:4">
      <c r="C60" t="s">
        <v>123</v>
      </c>
      <c r="D60">
        <v>655</v>
      </c>
    </row>
    <row r="61" spans="3:4">
      <c r="C61" t="s">
        <v>63</v>
      </c>
      <c r="D61">
        <v>594</v>
      </c>
    </row>
    <row r="62" spans="3:4">
      <c r="C62" t="s">
        <v>101</v>
      </c>
      <c r="D62">
        <v>359</v>
      </c>
    </row>
    <row r="63" spans="3:4">
      <c r="C63" t="s">
        <v>104</v>
      </c>
      <c r="D63">
        <v>77</v>
      </c>
    </row>
    <row r="64" spans="3:4">
      <c r="C64" t="s">
        <v>89</v>
      </c>
      <c r="D64">
        <v>120</v>
      </c>
    </row>
    <row r="65" spans="3:4">
      <c r="C65" t="s">
        <v>97</v>
      </c>
      <c r="D65">
        <v>648</v>
      </c>
    </row>
    <row r="66" spans="3:4">
      <c r="C66" t="s">
        <v>110</v>
      </c>
      <c r="D66">
        <v>445</v>
      </c>
    </row>
    <row r="67" spans="3:4">
      <c r="C67" t="s">
        <v>76</v>
      </c>
      <c r="D67">
        <v>127</v>
      </c>
    </row>
    <row r="68" spans="3:4">
      <c r="C68" t="s">
        <v>131</v>
      </c>
      <c r="D68">
        <v>175</v>
      </c>
    </row>
    <row r="69" spans="3:4">
      <c r="C69" t="s">
        <v>120</v>
      </c>
      <c r="D69">
        <v>177</v>
      </c>
    </row>
    <row r="70" spans="3:4">
      <c r="C70" t="s">
        <v>108</v>
      </c>
      <c r="D70">
        <v>5</v>
      </c>
    </row>
    <row r="71" spans="3:4">
      <c r="C71" t="s">
        <v>71</v>
      </c>
      <c r="D71">
        <v>41</v>
      </c>
    </row>
    <row r="72" spans="3:4">
      <c r="C72" t="s">
        <v>132</v>
      </c>
      <c r="D72">
        <v>562</v>
      </c>
    </row>
    <row r="73" spans="3:4">
      <c r="C73" t="s">
        <v>87</v>
      </c>
      <c r="D73">
        <v>227</v>
      </c>
    </row>
    <row r="74" spans="3:4">
      <c r="C74" t="s">
        <v>93</v>
      </c>
      <c r="D74">
        <v>515</v>
      </c>
    </row>
    <row r="75" spans="3:4">
      <c r="C75" t="s">
        <v>128</v>
      </c>
      <c r="D75">
        <v>228</v>
      </c>
    </row>
    <row r="76" spans="3:4">
      <c r="C76" t="s">
        <v>109</v>
      </c>
      <c r="D76">
        <v>55</v>
      </c>
    </row>
    <row r="77" spans="3:4">
      <c r="C77" t="s">
        <v>113</v>
      </c>
      <c r="D77">
        <v>222</v>
      </c>
    </row>
    <row r="78" spans="3:4">
      <c r="C78" t="s">
        <v>58</v>
      </c>
      <c r="D78">
        <v>474</v>
      </c>
    </row>
    <row r="79" spans="3:4">
      <c r="C79" t="s">
        <v>134</v>
      </c>
      <c r="D79">
        <v>169</v>
      </c>
    </row>
    <row r="80" spans="3:4">
      <c r="C80" t="s">
        <v>65</v>
      </c>
      <c r="D80">
        <v>288</v>
      </c>
    </row>
    <row r="81" spans="3:4">
      <c r="C81" t="s">
        <v>112</v>
      </c>
      <c r="D81">
        <v>639</v>
      </c>
    </row>
    <row r="82" spans="3:4">
      <c r="C82" t="s">
        <v>72</v>
      </c>
      <c r="D82">
        <v>174</v>
      </c>
    </row>
    <row r="83" spans="3:4">
      <c r="C83" t="s">
        <v>91</v>
      </c>
      <c r="D83">
        <v>178</v>
      </c>
    </row>
    <row r="84" spans="3:4">
      <c r="C84" t="s">
        <v>98</v>
      </c>
      <c r="D84">
        <v>361</v>
      </c>
    </row>
    <row r="85" spans="3:4">
      <c r="C85" t="s">
        <v>96</v>
      </c>
      <c r="D85">
        <v>284</v>
      </c>
    </row>
    <row r="86" spans="3:4">
      <c r="C86" t="s">
        <v>138</v>
      </c>
      <c r="D86">
        <v>54</v>
      </c>
    </row>
    <row r="87" spans="3:4">
      <c r="C87" t="s">
        <v>70</v>
      </c>
      <c r="D87">
        <v>123</v>
      </c>
    </row>
    <row r="88" spans="3:4">
      <c r="C88" t="s">
        <v>116</v>
      </c>
      <c r="D88">
        <v>47</v>
      </c>
    </row>
  </sheetData>
  <autoFilter ref="C3:D88" xr:uid="{00000000-0009-0000-0000-000005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D3:E90"/>
  <sheetViews>
    <sheetView workbookViewId="0">
      <selection activeCell="AG5" sqref="AG5"/>
    </sheetView>
  </sheetViews>
  <sheetFormatPr defaultColWidth="9" defaultRowHeight="14.4"/>
  <cols>
    <col min="4" max="4" width="24.44140625" customWidth="1"/>
  </cols>
  <sheetData>
    <row r="3" spans="4:5">
      <c r="D3" t="s">
        <v>145</v>
      </c>
      <c r="E3" t="s">
        <v>146</v>
      </c>
    </row>
    <row r="4" spans="4:5" hidden="1">
      <c r="D4" s="1" t="s">
        <v>67</v>
      </c>
      <c r="E4">
        <v>20746</v>
      </c>
    </row>
    <row r="5" spans="4:5" hidden="1">
      <c r="D5" t="s">
        <v>83</v>
      </c>
      <c r="E5">
        <v>47555</v>
      </c>
    </row>
    <row r="6" spans="4:5" hidden="1">
      <c r="D6" s="1" t="s">
        <v>62</v>
      </c>
      <c r="E6">
        <v>10982</v>
      </c>
    </row>
    <row r="7" spans="4:5" hidden="1">
      <c r="D7" s="1" t="s">
        <v>133</v>
      </c>
      <c r="E7">
        <v>5864</v>
      </c>
    </row>
    <row r="8" spans="4:5" hidden="1">
      <c r="D8" s="1" t="s">
        <v>82</v>
      </c>
      <c r="E8">
        <v>2283</v>
      </c>
    </row>
    <row r="9" spans="4:5" hidden="1">
      <c r="D9" s="1" t="s">
        <v>99</v>
      </c>
      <c r="E9">
        <v>11649</v>
      </c>
    </row>
    <row r="10" spans="4:5" hidden="1">
      <c r="D10" s="1" t="s">
        <v>77</v>
      </c>
      <c r="E10">
        <v>3866</v>
      </c>
    </row>
    <row r="11" spans="4:5" hidden="1">
      <c r="D11" s="1" t="s">
        <v>85</v>
      </c>
      <c r="E11">
        <v>3408</v>
      </c>
    </row>
    <row r="12" spans="4:5" hidden="1">
      <c r="D12" t="s">
        <v>137</v>
      </c>
      <c r="E12">
        <v>37900</v>
      </c>
    </row>
    <row r="13" spans="4:5" hidden="1">
      <c r="D13" t="s">
        <v>117</v>
      </c>
      <c r="E13">
        <v>13252</v>
      </c>
    </row>
    <row r="14" spans="4:5" hidden="1">
      <c r="D14" t="s">
        <v>111</v>
      </c>
      <c r="E14">
        <v>3700</v>
      </c>
    </row>
    <row r="15" spans="4:5" hidden="1">
      <c r="D15" s="1" t="s">
        <v>88</v>
      </c>
      <c r="E15">
        <v>3238</v>
      </c>
    </row>
    <row r="16" spans="4:5" hidden="1">
      <c r="D16" t="s">
        <v>140</v>
      </c>
      <c r="E16">
        <v>71</v>
      </c>
    </row>
    <row r="17" spans="4:5" hidden="1">
      <c r="D17" t="s">
        <v>80</v>
      </c>
      <c r="E17">
        <v>10382</v>
      </c>
    </row>
    <row r="18" spans="4:5" hidden="1">
      <c r="D18" s="1" t="s">
        <v>122</v>
      </c>
      <c r="E18">
        <v>1570</v>
      </c>
    </row>
    <row r="19" spans="4:5" hidden="1">
      <c r="D19" t="s">
        <v>136</v>
      </c>
      <c r="E19">
        <v>2351</v>
      </c>
    </row>
    <row r="20" spans="4:5" hidden="1">
      <c r="D20" t="s">
        <v>135</v>
      </c>
      <c r="E20">
        <v>3218</v>
      </c>
    </row>
    <row r="21" spans="4:5" hidden="1">
      <c r="D21" s="1" t="s">
        <v>102</v>
      </c>
      <c r="E21">
        <v>786</v>
      </c>
    </row>
    <row r="22" spans="4:5" hidden="1">
      <c r="D22" t="s">
        <v>107</v>
      </c>
      <c r="E22">
        <v>1096</v>
      </c>
    </row>
    <row r="23" spans="4:5" hidden="1">
      <c r="D23" t="s">
        <v>147</v>
      </c>
      <c r="E23">
        <v>1350</v>
      </c>
    </row>
    <row r="24" spans="4:5" hidden="1">
      <c r="D24" t="s">
        <v>69</v>
      </c>
      <c r="E24">
        <v>25442</v>
      </c>
    </row>
    <row r="25" spans="4:5" hidden="1">
      <c r="D25" s="1" t="s">
        <v>94</v>
      </c>
      <c r="E25">
        <v>1642</v>
      </c>
    </row>
    <row r="26" spans="4:5" hidden="1">
      <c r="D26" s="1" t="s">
        <v>73</v>
      </c>
      <c r="E26">
        <v>1831</v>
      </c>
    </row>
    <row r="27" spans="4:5" hidden="1">
      <c r="D27" s="1" t="s">
        <v>126</v>
      </c>
      <c r="E27">
        <v>15465</v>
      </c>
    </row>
    <row r="28" spans="4:5" hidden="1">
      <c r="D28" s="1" t="s">
        <v>59</v>
      </c>
      <c r="E28">
        <v>1686</v>
      </c>
    </row>
    <row r="29" spans="4:5" hidden="1">
      <c r="D29" t="s">
        <v>106</v>
      </c>
      <c r="E29">
        <v>5506</v>
      </c>
    </row>
    <row r="30" spans="4:5" hidden="1">
      <c r="D30" t="s">
        <v>139</v>
      </c>
      <c r="E30">
        <v>1230</v>
      </c>
    </row>
    <row r="31" spans="4:5" hidden="1">
      <c r="D31" s="1" t="s">
        <v>121</v>
      </c>
      <c r="E31">
        <v>12121</v>
      </c>
    </row>
    <row r="32" spans="4:5" hidden="1">
      <c r="D32" t="s">
        <v>68</v>
      </c>
      <c r="E32">
        <v>30053</v>
      </c>
    </row>
    <row r="33" spans="4:5" hidden="1">
      <c r="D33" t="s">
        <v>75</v>
      </c>
      <c r="E33">
        <v>2129</v>
      </c>
    </row>
    <row r="34" spans="4:5" hidden="1">
      <c r="D34" s="1" t="s">
        <v>127</v>
      </c>
      <c r="E34">
        <v>1202</v>
      </c>
    </row>
    <row r="35" spans="4:5" hidden="1">
      <c r="D35" t="s">
        <v>119</v>
      </c>
      <c r="E35">
        <v>6684</v>
      </c>
    </row>
    <row r="36" spans="4:5" hidden="1">
      <c r="D36" t="s">
        <v>90</v>
      </c>
      <c r="E36">
        <v>17299</v>
      </c>
    </row>
    <row r="37" spans="4:5" hidden="1">
      <c r="D37" t="s">
        <v>105</v>
      </c>
      <c r="E37">
        <v>20738</v>
      </c>
    </row>
    <row r="38" spans="4:5" hidden="1">
      <c r="D38" s="1" t="s">
        <v>130</v>
      </c>
      <c r="E38">
        <v>2028</v>
      </c>
    </row>
    <row r="39" spans="4:5" hidden="1">
      <c r="D39" t="s">
        <v>61</v>
      </c>
      <c r="E39">
        <v>3179</v>
      </c>
    </row>
    <row r="40" spans="4:5" hidden="1">
      <c r="D40" t="s">
        <v>92</v>
      </c>
      <c r="E40">
        <v>158</v>
      </c>
    </row>
    <row r="41" spans="4:5" hidden="1">
      <c r="D41" s="1" t="s">
        <v>81</v>
      </c>
      <c r="E41">
        <v>2073</v>
      </c>
    </row>
    <row r="42" spans="4:5" hidden="1">
      <c r="D42" s="1" t="s">
        <v>124</v>
      </c>
      <c r="E42">
        <v>7599</v>
      </c>
    </row>
    <row r="43" spans="4:5" hidden="1">
      <c r="D43" s="1" t="s">
        <v>129</v>
      </c>
      <c r="E43">
        <v>1507</v>
      </c>
    </row>
    <row r="44" spans="4:5" hidden="1">
      <c r="D44" t="s">
        <v>84</v>
      </c>
      <c r="E44">
        <v>4265</v>
      </c>
    </row>
    <row r="45" spans="4:5" hidden="1">
      <c r="D45" s="1" t="s">
        <v>86</v>
      </c>
      <c r="E45">
        <v>1424</v>
      </c>
    </row>
    <row r="46" spans="4:5" hidden="1">
      <c r="D46" t="s">
        <v>103</v>
      </c>
      <c r="E46">
        <v>825</v>
      </c>
    </row>
    <row r="47" spans="4:5" hidden="1">
      <c r="D47" s="1" t="s">
        <v>125</v>
      </c>
      <c r="E47">
        <v>3172</v>
      </c>
    </row>
    <row r="48" spans="4:5" hidden="1">
      <c r="D48" t="s">
        <v>100</v>
      </c>
      <c r="E48">
        <v>4596</v>
      </c>
    </row>
    <row r="49" spans="4:5" hidden="1">
      <c r="D49" s="1" t="s">
        <v>95</v>
      </c>
      <c r="E49">
        <v>4301</v>
      </c>
    </row>
    <row r="50" spans="4:5" hidden="1">
      <c r="D50" s="1" t="s">
        <v>66</v>
      </c>
      <c r="E50">
        <v>1718</v>
      </c>
    </row>
    <row r="51" spans="4:5" hidden="1">
      <c r="D51" s="1" t="s">
        <v>142</v>
      </c>
      <c r="E51">
        <v>5156</v>
      </c>
    </row>
    <row r="52" spans="4:5" hidden="1">
      <c r="D52" t="s">
        <v>118</v>
      </c>
      <c r="E52">
        <v>296</v>
      </c>
    </row>
    <row r="53" spans="4:5" hidden="1">
      <c r="D53" s="1" t="s">
        <v>64</v>
      </c>
      <c r="E53">
        <v>3178</v>
      </c>
    </row>
    <row r="54" spans="4:5" hidden="1">
      <c r="D54" t="s">
        <v>79</v>
      </c>
      <c r="E54">
        <v>151</v>
      </c>
    </row>
    <row r="55" spans="4:5" hidden="1">
      <c r="D55" t="s">
        <v>78</v>
      </c>
      <c r="E55">
        <v>829</v>
      </c>
    </row>
    <row r="56" spans="4:5" hidden="1">
      <c r="D56" s="1" t="s">
        <v>60</v>
      </c>
      <c r="E56">
        <v>2677</v>
      </c>
    </row>
    <row r="57" spans="4:5" hidden="1">
      <c r="D57" t="s">
        <v>114</v>
      </c>
      <c r="E57">
        <v>1847</v>
      </c>
    </row>
    <row r="58" spans="4:5" hidden="1">
      <c r="D58" s="1" t="s">
        <v>74</v>
      </c>
      <c r="E58">
        <v>4981</v>
      </c>
    </row>
    <row r="59" spans="4:5" hidden="1">
      <c r="D59" t="s">
        <v>115</v>
      </c>
      <c r="E59">
        <v>573</v>
      </c>
    </row>
    <row r="60" spans="4:5" hidden="1">
      <c r="D60" s="1" t="s">
        <v>123</v>
      </c>
      <c r="E60">
        <v>7061</v>
      </c>
    </row>
    <row r="61" spans="4:5" hidden="1">
      <c r="D61" s="1" t="s">
        <v>63</v>
      </c>
      <c r="E61">
        <v>1394</v>
      </c>
    </row>
    <row r="62" spans="4:5" hidden="1">
      <c r="D62" t="s">
        <v>101</v>
      </c>
      <c r="E62">
        <v>1120</v>
      </c>
    </row>
    <row r="63" spans="4:5" hidden="1">
      <c r="D63" t="s">
        <v>104</v>
      </c>
      <c r="E63">
        <v>1309</v>
      </c>
    </row>
    <row r="64" spans="4:5" hidden="1">
      <c r="D64" s="1" t="s">
        <v>89</v>
      </c>
      <c r="E64">
        <v>49</v>
      </c>
    </row>
    <row r="65" spans="4:5" hidden="1">
      <c r="D65" s="1" t="s">
        <v>97</v>
      </c>
      <c r="E65">
        <v>20265</v>
      </c>
    </row>
    <row r="66" spans="4:5" hidden="1">
      <c r="D66" t="s">
        <v>110</v>
      </c>
      <c r="E66">
        <v>875</v>
      </c>
    </row>
    <row r="67" spans="4:5" hidden="1">
      <c r="D67" s="1" t="s">
        <v>76</v>
      </c>
      <c r="E67">
        <v>2133</v>
      </c>
    </row>
    <row r="68" spans="4:5" hidden="1">
      <c r="D68" s="1" t="s">
        <v>131</v>
      </c>
      <c r="E68">
        <v>3311</v>
      </c>
    </row>
    <row r="69" spans="4:5" hidden="1">
      <c r="D69" t="s">
        <v>120</v>
      </c>
      <c r="E69">
        <v>895</v>
      </c>
    </row>
    <row r="70" spans="4:5" hidden="1">
      <c r="D70" t="s">
        <v>108</v>
      </c>
      <c r="E70">
        <v>39</v>
      </c>
    </row>
    <row r="71" spans="4:5" hidden="1">
      <c r="D71" t="s">
        <v>71</v>
      </c>
      <c r="E71">
        <v>93</v>
      </c>
    </row>
    <row r="72" spans="4:5" hidden="1">
      <c r="D72" s="1" t="s">
        <v>132</v>
      </c>
      <c r="E72">
        <v>782</v>
      </c>
    </row>
    <row r="73" spans="4:5" hidden="1">
      <c r="D73" s="1" t="s">
        <v>87</v>
      </c>
      <c r="E73">
        <v>4315</v>
      </c>
    </row>
    <row r="74" spans="4:5" hidden="1">
      <c r="D74" s="1" t="s">
        <v>93</v>
      </c>
      <c r="E74">
        <v>3803</v>
      </c>
    </row>
    <row r="75" spans="4:5" hidden="1">
      <c r="D75" t="s">
        <v>128</v>
      </c>
      <c r="E75">
        <v>5113</v>
      </c>
    </row>
    <row r="76" spans="4:5" hidden="1">
      <c r="D76" t="s">
        <v>109</v>
      </c>
      <c r="E76">
        <v>304</v>
      </c>
    </row>
    <row r="77" spans="4:5" hidden="1">
      <c r="D77" t="s">
        <v>113</v>
      </c>
      <c r="E77">
        <v>410</v>
      </c>
    </row>
    <row r="78" spans="4:5" hidden="1">
      <c r="D78" t="s">
        <v>58</v>
      </c>
      <c r="E78">
        <v>3331</v>
      </c>
    </row>
    <row r="79" spans="4:5" hidden="1">
      <c r="D79" s="1" t="s">
        <v>134</v>
      </c>
      <c r="E79">
        <v>1246</v>
      </c>
    </row>
    <row r="80" spans="4:5">
      <c r="D80" s="1" t="s">
        <v>65</v>
      </c>
      <c r="E80">
        <v>3845</v>
      </c>
    </row>
    <row r="81" spans="4:5" hidden="1">
      <c r="D81" t="s">
        <v>112</v>
      </c>
      <c r="E81">
        <v>7026</v>
      </c>
    </row>
    <row r="82" spans="4:5" hidden="1">
      <c r="D82" t="s">
        <v>72</v>
      </c>
      <c r="E82">
        <v>2416</v>
      </c>
    </row>
    <row r="83" spans="4:5" hidden="1">
      <c r="D83" s="1" t="s">
        <v>91</v>
      </c>
      <c r="E83">
        <v>449</v>
      </c>
    </row>
    <row r="84" spans="4:5" hidden="1">
      <c r="D84" s="1" t="s">
        <v>98</v>
      </c>
      <c r="E84">
        <v>857</v>
      </c>
    </row>
    <row r="85" spans="4:5" hidden="1">
      <c r="D85" s="1" t="s">
        <v>96</v>
      </c>
      <c r="E85">
        <v>3045</v>
      </c>
    </row>
    <row r="86" spans="4:5" hidden="1">
      <c r="D86" t="s">
        <v>138</v>
      </c>
      <c r="E86">
        <v>-6938</v>
      </c>
    </row>
    <row r="87" spans="4:5" hidden="1">
      <c r="D87" t="s">
        <v>70</v>
      </c>
      <c r="E87">
        <v>383</v>
      </c>
    </row>
    <row r="88" spans="4:5" hidden="1">
      <c r="D88" t="s">
        <v>116</v>
      </c>
      <c r="E88">
        <v>733</v>
      </c>
    </row>
    <row r="89" spans="4:5" hidden="1">
      <c r="D89" t="s">
        <v>148</v>
      </c>
    </row>
    <row r="90" spans="4:5" hidden="1">
      <c r="D90" t="s">
        <v>149</v>
      </c>
    </row>
  </sheetData>
  <autoFilter ref="D3:E90" xr:uid="{00000000-0009-0000-0000-000006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D89"/>
  <sheetViews>
    <sheetView topLeftCell="A70" workbookViewId="0">
      <selection activeCell="AG5" sqref="AG5"/>
    </sheetView>
  </sheetViews>
  <sheetFormatPr defaultColWidth="9" defaultRowHeight="14.4"/>
  <cols>
    <col min="3" max="3" width="33.21875" customWidth="1"/>
  </cols>
  <sheetData>
    <row r="3" spans="3:4">
      <c r="C3" t="s">
        <v>67</v>
      </c>
      <c r="D3">
        <v>10931</v>
      </c>
    </row>
    <row r="4" spans="3:4">
      <c r="C4" t="s">
        <v>83</v>
      </c>
      <c r="D4">
        <v>33300</v>
      </c>
    </row>
    <row r="5" spans="3:4">
      <c r="C5" t="s">
        <v>62</v>
      </c>
      <c r="D5">
        <v>2443</v>
      </c>
    </row>
    <row r="6" spans="3:4">
      <c r="C6" t="s">
        <v>133</v>
      </c>
      <c r="D6">
        <v>856</v>
      </c>
    </row>
    <row r="7" spans="3:4">
      <c r="C7" t="s">
        <v>82</v>
      </c>
      <c r="D7">
        <v>808</v>
      </c>
    </row>
    <row r="8" spans="3:4">
      <c r="C8" t="s">
        <v>99</v>
      </c>
      <c r="D8">
        <v>4341</v>
      </c>
    </row>
    <row r="9" spans="3:4">
      <c r="C9" t="s">
        <v>77</v>
      </c>
      <c r="D9">
        <v>1656</v>
      </c>
    </row>
    <row r="10" spans="3:4">
      <c r="C10" t="s">
        <v>85</v>
      </c>
      <c r="D10">
        <v>1344</v>
      </c>
    </row>
    <row r="11" spans="3:4">
      <c r="C11" t="s">
        <v>137</v>
      </c>
      <c r="D11">
        <v>11055</v>
      </c>
    </row>
    <row r="12" spans="3:4">
      <c r="C12" t="s">
        <v>117</v>
      </c>
      <c r="D12">
        <v>12934</v>
      </c>
    </row>
    <row r="13" spans="3:4">
      <c r="C13" t="s">
        <v>111</v>
      </c>
      <c r="D13">
        <v>1557</v>
      </c>
    </row>
    <row r="14" spans="3:4">
      <c r="C14" t="s">
        <v>88</v>
      </c>
      <c r="D14">
        <v>1817</v>
      </c>
    </row>
    <row r="15" spans="3:4">
      <c r="C15" t="s">
        <v>140</v>
      </c>
      <c r="D15">
        <v>61</v>
      </c>
    </row>
    <row r="16" spans="3:4">
      <c r="C16" t="s">
        <v>80</v>
      </c>
      <c r="D16">
        <v>3258</v>
      </c>
    </row>
    <row r="17" spans="3:4">
      <c r="C17" t="s">
        <v>122</v>
      </c>
      <c r="D17">
        <v>531</v>
      </c>
    </row>
    <row r="18" spans="3:4">
      <c r="C18" t="s">
        <v>136</v>
      </c>
      <c r="D18">
        <v>901</v>
      </c>
    </row>
    <row r="19" spans="3:4">
      <c r="C19" t="s">
        <v>135</v>
      </c>
      <c r="D19">
        <v>701</v>
      </c>
    </row>
    <row r="20" spans="3:4">
      <c r="C20" t="s">
        <v>102</v>
      </c>
      <c r="D20">
        <v>178</v>
      </c>
    </row>
    <row r="21" spans="3:4">
      <c r="C21" t="s">
        <v>107</v>
      </c>
      <c r="D21">
        <v>176</v>
      </c>
    </row>
    <row r="22" spans="3:4">
      <c r="C22" t="s">
        <v>150</v>
      </c>
      <c r="D22">
        <v>814</v>
      </c>
    </row>
    <row r="23" spans="3:4">
      <c r="C23" t="s">
        <v>69</v>
      </c>
      <c r="D23">
        <v>10152</v>
      </c>
    </row>
    <row r="24" spans="3:4">
      <c r="C24" t="s">
        <v>94</v>
      </c>
      <c r="D24">
        <v>451</v>
      </c>
    </row>
    <row r="25" spans="3:4">
      <c r="C25" t="s">
        <v>73</v>
      </c>
      <c r="D25">
        <v>379</v>
      </c>
    </row>
    <row r="26" spans="3:4">
      <c r="C26" t="s">
        <v>126</v>
      </c>
      <c r="D26">
        <v>6077</v>
      </c>
    </row>
    <row r="27" spans="3:4">
      <c r="C27" t="s">
        <v>59</v>
      </c>
      <c r="D27">
        <v>883</v>
      </c>
    </row>
    <row r="28" spans="3:4">
      <c r="C28" t="s">
        <v>106</v>
      </c>
      <c r="D28">
        <v>1680</v>
      </c>
    </row>
    <row r="29" spans="3:4">
      <c r="C29" t="s">
        <v>139</v>
      </c>
      <c r="D29">
        <v>329</v>
      </c>
    </row>
    <row r="30" spans="3:4">
      <c r="C30" t="s">
        <v>121</v>
      </c>
      <c r="D30">
        <v>5456</v>
      </c>
    </row>
    <row r="31" spans="3:4">
      <c r="C31" t="s">
        <v>68</v>
      </c>
      <c r="D31">
        <v>9212</v>
      </c>
    </row>
    <row r="32" spans="3:4">
      <c r="C32" t="s">
        <v>75</v>
      </c>
      <c r="D32">
        <v>28</v>
      </c>
    </row>
    <row r="33" spans="3:4">
      <c r="C33" t="s">
        <v>127</v>
      </c>
      <c r="D33">
        <v>415</v>
      </c>
    </row>
    <row r="34" spans="3:4">
      <c r="C34" t="s">
        <v>119</v>
      </c>
      <c r="D34">
        <v>4046</v>
      </c>
    </row>
    <row r="35" spans="3:4">
      <c r="C35" t="s">
        <v>90</v>
      </c>
      <c r="D35">
        <v>7582</v>
      </c>
    </row>
    <row r="36" spans="3:4">
      <c r="C36" t="s">
        <v>105</v>
      </c>
      <c r="D36">
        <v>4845</v>
      </c>
    </row>
    <row r="37" spans="3:4">
      <c r="C37" t="s">
        <v>130</v>
      </c>
      <c r="D37">
        <v>664</v>
      </c>
    </row>
    <row r="38" spans="3:4">
      <c r="C38" t="s">
        <v>61</v>
      </c>
      <c r="D38">
        <v>1833</v>
      </c>
    </row>
    <row r="39" spans="3:4">
      <c r="C39" t="s">
        <v>92</v>
      </c>
      <c r="D39">
        <v>49</v>
      </c>
    </row>
    <row r="40" spans="3:4">
      <c r="C40" t="s">
        <v>81</v>
      </c>
      <c r="D40">
        <v>894</v>
      </c>
    </row>
    <row r="41" spans="3:4">
      <c r="C41" t="s">
        <v>124</v>
      </c>
      <c r="D41">
        <v>1763</v>
      </c>
    </row>
    <row r="42" spans="3:4">
      <c r="C42" t="s">
        <v>129</v>
      </c>
      <c r="D42">
        <v>583</v>
      </c>
    </row>
    <row r="43" spans="3:4">
      <c r="C43" t="s">
        <v>84</v>
      </c>
      <c r="D43">
        <v>1230</v>
      </c>
    </row>
    <row r="44" spans="3:4">
      <c r="C44" t="s">
        <v>86</v>
      </c>
      <c r="D44">
        <v>352</v>
      </c>
    </row>
    <row r="45" spans="3:4">
      <c r="C45" t="s">
        <v>103</v>
      </c>
      <c r="D45">
        <v>160</v>
      </c>
    </row>
    <row r="46" spans="3:4">
      <c r="C46" t="s">
        <v>125</v>
      </c>
      <c r="D46">
        <v>1142</v>
      </c>
    </row>
    <row r="47" spans="3:4">
      <c r="C47" t="s">
        <v>100</v>
      </c>
      <c r="D47">
        <v>2950</v>
      </c>
    </row>
    <row r="48" spans="3:4">
      <c r="C48" t="s">
        <v>95</v>
      </c>
      <c r="D48">
        <v>1224</v>
      </c>
    </row>
    <row r="49" spans="3:4">
      <c r="C49" t="s">
        <v>66</v>
      </c>
      <c r="D49">
        <v>615</v>
      </c>
    </row>
    <row r="50" spans="3:4">
      <c r="C50" t="s">
        <v>142</v>
      </c>
      <c r="D50">
        <v>2461</v>
      </c>
    </row>
    <row r="51" spans="3:4">
      <c r="C51" t="s">
        <v>118</v>
      </c>
      <c r="D51">
        <v>12</v>
      </c>
    </row>
    <row r="52" spans="3:4">
      <c r="C52" t="s">
        <v>64</v>
      </c>
      <c r="D52">
        <v>582</v>
      </c>
    </row>
    <row r="53" spans="3:4">
      <c r="C53" t="s">
        <v>79</v>
      </c>
      <c r="D53">
        <v>54</v>
      </c>
    </row>
    <row r="54" spans="3:4">
      <c r="C54" t="s">
        <v>78</v>
      </c>
      <c r="D54">
        <v>96</v>
      </c>
    </row>
    <row r="55" spans="3:4">
      <c r="C55" t="s">
        <v>60</v>
      </c>
      <c r="D55">
        <v>467</v>
      </c>
    </row>
    <row r="56" spans="3:4">
      <c r="C56" t="s">
        <v>114</v>
      </c>
      <c r="D56">
        <v>559</v>
      </c>
    </row>
    <row r="57" spans="3:4">
      <c r="C57" t="s">
        <v>74</v>
      </c>
      <c r="D57">
        <v>1420</v>
      </c>
    </row>
    <row r="58" spans="3:4">
      <c r="C58" t="s">
        <v>115</v>
      </c>
      <c r="D58">
        <v>62</v>
      </c>
    </row>
    <row r="59" spans="3:4">
      <c r="C59" t="s">
        <v>123</v>
      </c>
      <c r="D59">
        <v>1601</v>
      </c>
    </row>
    <row r="60" spans="3:4">
      <c r="C60" t="s">
        <v>63</v>
      </c>
      <c r="D60">
        <v>269</v>
      </c>
    </row>
    <row r="61" spans="3:4">
      <c r="C61" t="s">
        <v>101</v>
      </c>
      <c r="D61">
        <v>55</v>
      </c>
    </row>
    <row r="62" spans="3:4">
      <c r="C62" t="s">
        <v>104</v>
      </c>
      <c r="D62">
        <v>66</v>
      </c>
    </row>
    <row r="63" spans="3:4">
      <c r="C63" t="s">
        <v>89</v>
      </c>
      <c r="D63">
        <v>64</v>
      </c>
    </row>
    <row r="64" spans="3:4">
      <c r="C64" t="s">
        <v>97</v>
      </c>
      <c r="D64">
        <v>2521</v>
      </c>
    </row>
    <row r="65" spans="3:4">
      <c r="C65" t="s">
        <v>110</v>
      </c>
      <c r="D65">
        <v>236</v>
      </c>
    </row>
    <row r="66" spans="3:4">
      <c r="C66" t="s">
        <v>76</v>
      </c>
      <c r="D66">
        <v>637</v>
      </c>
    </row>
    <row r="67" spans="3:4">
      <c r="C67" t="s">
        <v>131</v>
      </c>
      <c r="D67">
        <v>622</v>
      </c>
    </row>
    <row r="68" spans="3:4">
      <c r="C68" t="s">
        <v>120</v>
      </c>
      <c r="D68">
        <v>114</v>
      </c>
    </row>
    <row r="69" spans="3:4">
      <c r="C69" t="s">
        <v>108</v>
      </c>
      <c r="D69">
        <v>1</v>
      </c>
    </row>
    <row r="70" spans="3:4">
      <c r="C70" t="s">
        <v>71</v>
      </c>
      <c r="D70">
        <v>0</v>
      </c>
    </row>
    <row r="71" spans="3:4">
      <c r="C71" t="s">
        <v>132</v>
      </c>
      <c r="D71">
        <v>547</v>
      </c>
    </row>
    <row r="72" spans="3:4">
      <c r="C72" t="s">
        <v>87</v>
      </c>
      <c r="D72">
        <v>476</v>
      </c>
    </row>
    <row r="73" spans="3:4">
      <c r="C73" t="s">
        <v>93</v>
      </c>
      <c r="D73">
        <v>852</v>
      </c>
    </row>
    <row r="74" spans="3:4">
      <c r="C74" t="s">
        <v>128</v>
      </c>
      <c r="D74">
        <v>719</v>
      </c>
    </row>
    <row r="75" spans="3:4">
      <c r="C75" t="s">
        <v>109</v>
      </c>
      <c r="D75">
        <v>82</v>
      </c>
    </row>
    <row r="76" spans="3:4">
      <c r="C76" t="s">
        <v>113</v>
      </c>
      <c r="D76">
        <v>173</v>
      </c>
    </row>
    <row r="77" spans="3:4">
      <c r="C77" t="s">
        <v>58</v>
      </c>
      <c r="D77">
        <v>1196</v>
      </c>
    </row>
    <row r="78" spans="3:4">
      <c r="C78" t="s">
        <v>134</v>
      </c>
      <c r="D78">
        <v>20</v>
      </c>
    </row>
    <row r="79" spans="3:4">
      <c r="C79" t="s">
        <v>65</v>
      </c>
      <c r="D79">
        <v>1262</v>
      </c>
    </row>
    <row r="80" spans="3:4">
      <c r="C80" t="s">
        <v>112</v>
      </c>
      <c r="D80">
        <v>1664</v>
      </c>
    </row>
    <row r="81" spans="3:4">
      <c r="C81" t="s">
        <v>72</v>
      </c>
      <c r="D81">
        <v>249</v>
      </c>
    </row>
    <row r="82" spans="3:4">
      <c r="C82" t="s">
        <v>91</v>
      </c>
      <c r="D82">
        <v>69</v>
      </c>
    </row>
    <row r="83" spans="3:4">
      <c r="C83" t="s">
        <v>98</v>
      </c>
      <c r="D83">
        <v>191</v>
      </c>
    </row>
    <row r="84" spans="3:4">
      <c r="C84" t="s">
        <v>96</v>
      </c>
      <c r="D84">
        <v>1091</v>
      </c>
    </row>
    <row r="85" spans="3:4">
      <c r="C85" t="s">
        <v>151</v>
      </c>
      <c r="D85">
        <v>2682</v>
      </c>
    </row>
    <row r="86" spans="3:4">
      <c r="C86" t="s">
        <v>70</v>
      </c>
      <c r="D86">
        <v>97</v>
      </c>
    </row>
    <row r="87" spans="3:4">
      <c r="C87" t="s">
        <v>116</v>
      </c>
      <c r="D87">
        <v>77</v>
      </c>
    </row>
    <row r="88" spans="3:4">
      <c r="D88">
        <v>28</v>
      </c>
    </row>
    <row r="89" spans="3:4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3:E86"/>
  <sheetViews>
    <sheetView workbookViewId="0">
      <selection activeCell="AG5" sqref="AG5"/>
    </sheetView>
  </sheetViews>
  <sheetFormatPr defaultColWidth="9" defaultRowHeight="14.4"/>
  <cols>
    <col min="4" max="4" width="32.77734375" customWidth="1"/>
  </cols>
  <sheetData>
    <row r="3" spans="4:5">
      <c r="D3" t="s">
        <v>118</v>
      </c>
      <c r="E3">
        <v>14</v>
      </c>
    </row>
    <row r="4" spans="4:5">
      <c r="D4" t="s">
        <v>96</v>
      </c>
      <c r="E4">
        <v>1528</v>
      </c>
    </row>
    <row r="5" spans="4:5">
      <c r="D5" t="s">
        <v>73</v>
      </c>
      <c r="E5">
        <v>818</v>
      </c>
    </row>
    <row r="6" spans="4:5">
      <c r="D6" t="s">
        <v>81</v>
      </c>
      <c r="E6">
        <v>1480</v>
      </c>
    </row>
    <row r="7" spans="4:5">
      <c r="D7" t="s">
        <v>107</v>
      </c>
      <c r="E7">
        <v>333</v>
      </c>
    </row>
    <row r="8" spans="4:5">
      <c r="D8" t="s">
        <v>117</v>
      </c>
      <c r="E8">
        <v>20159</v>
      </c>
    </row>
    <row r="9" spans="4:5">
      <c r="D9" t="s">
        <v>68</v>
      </c>
      <c r="E9">
        <v>21427</v>
      </c>
    </row>
    <row r="10" spans="4:5">
      <c r="D10" t="s">
        <v>88</v>
      </c>
      <c r="E10">
        <v>4732</v>
      </c>
    </row>
    <row r="11" spans="4:5">
      <c r="D11" t="s">
        <v>82</v>
      </c>
      <c r="E11">
        <v>1866</v>
      </c>
    </row>
    <row r="12" spans="4:5">
      <c r="D12" t="s">
        <v>75</v>
      </c>
      <c r="E12">
        <v>39</v>
      </c>
    </row>
    <row r="13" spans="4:5">
      <c r="D13" t="s">
        <v>77</v>
      </c>
      <c r="E13">
        <v>3425</v>
      </c>
    </row>
    <row r="14" spans="4:5">
      <c r="D14" t="s">
        <v>95</v>
      </c>
      <c r="E14">
        <v>1646</v>
      </c>
    </row>
    <row r="15" spans="4:5">
      <c r="D15" t="s">
        <v>91</v>
      </c>
      <c r="E15">
        <v>186</v>
      </c>
    </row>
    <row r="16" spans="4:5">
      <c r="D16" t="s">
        <v>110</v>
      </c>
      <c r="E16">
        <v>547</v>
      </c>
    </row>
    <row r="17" spans="4:5">
      <c r="D17" t="s">
        <v>137</v>
      </c>
      <c r="E17">
        <v>18707</v>
      </c>
    </row>
    <row r="18" spans="4:5">
      <c r="D18" t="s">
        <v>90</v>
      </c>
      <c r="E18">
        <v>13840</v>
      </c>
    </row>
    <row r="19" spans="4:5">
      <c r="D19" t="s">
        <v>60</v>
      </c>
      <c r="E19">
        <v>1054</v>
      </c>
    </row>
    <row r="20" spans="4:5">
      <c r="D20" t="s">
        <v>128</v>
      </c>
      <c r="E20">
        <v>856</v>
      </c>
    </row>
    <row r="21" spans="4:5">
      <c r="D21" t="s">
        <v>114</v>
      </c>
      <c r="E21">
        <v>946</v>
      </c>
    </row>
    <row r="22" spans="4:5">
      <c r="D22" t="s">
        <v>80</v>
      </c>
      <c r="E22">
        <v>7425</v>
      </c>
    </row>
    <row r="23" spans="4:5">
      <c r="D23" t="s">
        <v>101</v>
      </c>
      <c r="E23">
        <v>94</v>
      </c>
    </row>
    <row r="24" spans="4:5">
      <c r="D24" t="s">
        <v>109</v>
      </c>
      <c r="E24">
        <v>96</v>
      </c>
    </row>
    <row r="25" spans="4:5">
      <c r="D25" t="s">
        <v>85</v>
      </c>
      <c r="E25">
        <v>2858</v>
      </c>
    </row>
    <row r="26" spans="4:5">
      <c r="D26" t="s">
        <v>100</v>
      </c>
      <c r="E26">
        <v>4512</v>
      </c>
    </row>
    <row r="27" spans="4:5">
      <c r="D27" t="s">
        <v>119</v>
      </c>
      <c r="E27">
        <v>5639</v>
      </c>
    </row>
    <row r="28" spans="4:5">
      <c r="D28" t="s">
        <v>133</v>
      </c>
      <c r="E28">
        <v>3798</v>
      </c>
    </row>
    <row r="29" spans="4:5">
      <c r="D29" t="s">
        <v>104</v>
      </c>
      <c r="E29">
        <v>67</v>
      </c>
    </row>
    <row r="30" spans="4:5">
      <c r="D30" t="s">
        <v>98</v>
      </c>
      <c r="E30">
        <v>529</v>
      </c>
    </row>
    <row r="31" spans="4:5">
      <c r="D31" t="s">
        <v>130</v>
      </c>
      <c r="E31">
        <v>1643</v>
      </c>
    </row>
    <row r="32" spans="4:5">
      <c r="D32" t="s">
        <v>79</v>
      </c>
      <c r="E32">
        <v>84</v>
      </c>
    </row>
    <row r="33" spans="4:5">
      <c r="D33" t="s">
        <v>62</v>
      </c>
      <c r="E33">
        <v>15526</v>
      </c>
    </row>
    <row r="34" spans="4:5">
      <c r="D34" t="s">
        <v>74</v>
      </c>
      <c r="E34">
        <v>2030</v>
      </c>
    </row>
    <row r="35" spans="4:5">
      <c r="D35" t="s">
        <v>87</v>
      </c>
      <c r="E35">
        <v>725</v>
      </c>
    </row>
    <row r="36" spans="4:5">
      <c r="D36" t="s">
        <v>105</v>
      </c>
      <c r="E36">
        <v>10218</v>
      </c>
    </row>
    <row r="37" spans="4:5">
      <c r="D37" t="s">
        <v>70</v>
      </c>
      <c r="E37">
        <v>150</v>
      </c>
    </row>
    <row r="38" spans="4:5">
      <c r="D38" t="s">
        <v>135</v>
      </c>
      <c r="E38">
        <v>1530</v>
      </c>
    </row>
    <row r="39" spans="4:5">
      <c r="D39" t="s">
        <v>141</v>
      </c>
      <c r="E39">
        <v>2321</v>
      </c>
    </row>
    <row r="40" spans="4:5">
      <c r="D40" t="s">
        <v>58</v>
      </c>
      <c r="E40">
        <v>1641</v>
      </c>
    </row>
    <row r="41" spans="4:5">
      <c r="D41" t="s">
        <v>61</v>
      </c>
      <c r="E41">
        <v>3166</v>
      </c>
    </row>
    <row r="42" spans="4:5">
      <c r="D42" t="s">
        <v>59</v>
      </c>
      <c r="E42">
        <v>2305</v>
      </c>
    </row>
    <row r="43" spans="4:5">
      <c r="D43" t="s">
        <v>139</v>
      </c>
      <c r="E43">
        <v>530</v>
      </c>
    </row>
    <row r="44" spans="4:5">
      <c r="D44" t="s">
        <v>131</v>
      </c>
      <c r="E44">
        <v>2437</v>
      </c>
    </row>
    <row r="45" spans="4:5">
      <c r="D45" t="s">
        <v>93</v>
      </c>
      <c r="E45">
        <v>1550</v>
      </c>
    </row>
    <row r="46" spans="4:5">
      <c r="D46" t="s">
        <v>92</v>
      </c>
      <c r="E46">
        <v>63</v>
      </c>
    </row>
    <row r="47" spans="4:5">
      <c r="D47" t="s">
        <v>97</v>
      </c>
      <c r="E47">
        <v>3193</v>
      </c>
    </row>
    <row r="48" spans="4:5">
      <c r="D48" t="s">
        <v>120</v>
      </c>
      <c r="E48">
        <v>225</v>
      </c>
    </row>
    <row r="49" spans="4:5">
      <c r="D49" t="s">
        <v>76</v>
      </c>
      <c r="E49">
        <v>1084</v>
      </c>
    </row>
    <row r="50" spans="4:5">
      <c r="D50" t="s">
        <v>126</v>
      </c>
      <c r="E50">
        <v>10617</v>
      </c>
    </row>
    <row r="51" spans="4:5">
      <c r="D51" t="s">
        <v>122</v>
      </c>
      <c r="E51">
        <v>1358</v>
      </c>
    </row>
    <row r="52" spans="4:5">
      <c r="D52" t="s">
        <v>89</v>
      </c>
      <c r="E52">
        <v>106</v>
      </c>
    </row>
    <row r="53" spans="4:5">
      <c r="D53" t="s">
        <v>142</v>
      </c>
      <c r="E53">
        <v>5314</v>
      </c>
    </row>
    <row r="54" spans="4:5">
      <c r="D54" t="s">
        <v>106</v>
      </c>
      <c r="E54">
        <v>3227</v>
      </c>
    </row>
    <row r="55" spans="4:5">
      <c r="D55" t="s">
        <v>129</v>
      </c>
      <c r="E55">
        <v>1157</v>
      </c>
    </row>
    <row r="56" spans="4:5">
      <c r="D56" t="s">
        <v>125</v>
      </c>
      <c r="E56">
        <v>1874</v>
      </c>
    </row>
    <row r="57" spans="4:5">
      <c r="D57" t="s">
        <v>108</v>
      </c>
      <c r="E57">
        <v>2</v>
      </c>
    </row>
    <row r="58" spans="4:5">
      <c r="D58" t="s">
        <v>72</v>
      </c>
      <c r="E58">
        <v>302</v>
      </c>
    </row>
    <row r="59" spans="4:5">
      <c r="D59" t="s">
        <v>67</v>
      </c>
      <c r="E59">
        <v>40479</v>
      </c>
    </row>
    <row r="60" spans="4:5">
      <c r="D60" t="s">
        <v>64</v>
      </c>
      <c r="E60">
        <v>1151</v>
      </c>
    </row>
    <row r="61" spans="4:5">
      <c r="D61" t="s">
        <v>112</v>
      </c>
      <c r="E61">
        <v>2999</v>
      </c>
    </row>
    <row r="62" spans="4:5">
      <c r="D62" t="s">
        <v>111</v>
      </c>
      <c r="E62">
        <v>2109</v>
      </c>
    </row>
    <row r="63" spans="4:5">
      <c r="D63" t="s">
        <v>115</v>
      </c>
      <c r="E63">
        <v>94</v>
      </c>
    </row>
    <row r="64" spans="4:5">
      <c r="D64" t="s">
        <v>69</v>
      </c>
      <c r="E64">
        <v>15089</v>
      </c>
    </row>
    <row r="65" spans="4:5">
      <c r="D65" t="s">
        <v>99</v>
      </c>
      <c r="E65">
        <v>9028</v>
      </c>
    </row>
    <row r="66" spans="4:5">
      <c r="D66" t="s">
        <v>83</v>
      </c>
      <c r="E66">
        <v>81824</v>
      </c>
    </row>
    <row r="67" spans="4:5">
      <c r="D67" t="s">
        <v>132</v>
      </c>
      <c r="E67">
        <v>1248</v>
      </c>
    </row>
    <row r="68" spans="4:5">
      <c r="D68" t="s">
        <v>78</v>
      </c>
      <c r="E68">
        <v>259</v>
      </c>
    </row>
    <row r="69" spans="4:5">
      <c r="D69" t="s">
        <v>136</v>
      </c>
      <c r="E69">
        <v>2596</v>
      </c>
    </row>
    <row r="70" spans="4:5">
      <c r="D70" t="s">
        <v>103</v>
      </c>
      <c r="E70">
        <v>210</v>
      </c>
    </row>
    <row r="71" spans="4:5">
      <c r="D71" t="s">
        <v>65</v>
      </c>
      <c r="E71">
        <v>1800</v>
      </c>
    </row>
    <row r="72" spans="4:5">
      <c r="D72" t="s">
        <v>84</v>
      </c>
      <c r="E72">
        <v>2579</v>
      </c>
    </row>
    <row r="73" spans="4:5">
      <c r="D73" t="s">
        <v>113</v>
      </c>
      <c r="E73">
        <v>194</v>
      </c>
    </row>
    <row r="74" spans="4:5">
      <c r="D74" t="s">
        <v>116</v>
      </c>
      <c r="E74">
        <v>157</v>
      </c>
    </row>
    <row r="75" spans="4:5">
      <c r="D75" t="s">
        <v>151</v>
      </c>
      <c r="E75">
        <v>3753</v>
      </c>
    </row>
    <row r="76" spans="4:5">
      <c r="D76" t="s">
        <v>123</v>
      </c>
      <c r="E76">
        <v>2961</v>
      </c>
    </row>
    <row r="77" spans="4:5">
      <c r="D77" t="s">
        <v>124</v>
      </c>
      <c r="E77">
        <v>4833</v>
      </c>
    </row>
    <row r="78" spans="4:5">
      <c r="D78" t="s">
        <v>94</v>
      </c>
      <c r="E78">
        <v>1696</v>
      </c>
    </row>
    <row r="79" spans="4:5">
      <c r="D79" t="s">
        <v>127</v>
      </c>
      <c r="E79">
        <v>823</v>
      </c>
    </row>
    <row r="80" spans="4:5">
      <c r="D80" t="s">
        <v>66</v>
      </c>
      <c r="E80">
        <v>1278</v>
      </c>
    </row>
    <row r="81" spans="4:5">
      <c r="D81" t="s">
        <v>86</v>
      </c>
      <c r="E81">
        <v>684</v>
      </c>
    </row>
    <row r="82" spans="4:5">
      <c r="D82" t="s">
        <v>121</v>
      </c>
      <c r="E82">
        <v>8840</v>
      </c>
    </row>
    <row r="83" spans="4:5">
      <c r="D83" t="s">
        <v>140</v>
      </c>
      <c r="E83">
        <v>232</v>
      </c>
    </row>
    <row r="84" spans="4:5">
      <c r="D84" t="s">
        <v>63</v>
      </c>
      <c r="E84">
        <v>308</v>
      </c>
    </row>
    <row r="85" spans="4:5">
      <c r="D85" t="s">
        <v>102</v>
      </c>
      <c r="E85">
        <v>489</v>
      </c>
    </row>
    <row r="86" spans="4:5">
      <c r="D86" t="s">
        <v>134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C89"/>
  <sheetViews>
    <sheetView workbookViewId="0">
      <selection activeCell="AG5" sqref="AG5"/>
    </sheetView>
  </sheetViews>
  <sheetFormatPr defaultColWidth="9" defaultRowHeight="14.4"/>
  <sheetData>
    <row r="2" spans="2:3">
      <c r="B2" t="s">
        <v>152</v>
      </c>
      <c r="C2" t="s">
        <v>153</v>
      </c>
    </row>
    <row r="3" spans="2:3">
      <c r="B3" t="s">
        <v>67</v>
      </c>
      <c r="C3">
        <v>159155</v>
      </c>
    </row>
    <row r="4" spans="2:3">
      <c r="B4" t="s">
        <v>83</v>
      </c>
      <c r="C4">
        <v>375203</v>
      </c>
    </row>
    <row r="5" spans="2:3">
      <c r="B5" t="s">
        <v>62</v>
      </c>
      <c r="C5">
        <v>151429</v>
      </c>
    </row>
    <row r="6" spans="2:3">
      <c r="B6" t="s">
        <v>82</v>
      </c>
      <c r="C6">
        <v>32674</v>
      </c>
    </row>
    <row r="7" spans="2:3">
      <c r="B7" t="s">
        <v>133</v>
      </c>
      <c r="C7">
        <v>83031</v>
      </c>
    </row>
    <row r="8" spans="2:3">
      <c r="B8" t="s">
        <v>77</v>
      </c>
      <c r="C8">
        <v>48894</v>
      </c>
    </row>
    <row r="9" spans="2:3">
      <c r="B9" t="s">
        <v>99</v>
      </c>
      <c r="C9">
        <v>64657</v>
      </c>
    </row>
    <row r="10" spans="2:3">
      <c r="B10" t="s">
        <v>85</v>
      </c>
      <c r="C10">
        <v>33570</v>
      </c>
    </row>
    <row r="11" spans="2:3">
      <c r="B11" t="s">
        <v>137</v>
      </c>
      <c r="C11">
        <v>125931</v>
      </c>
    </row>
    <row r="12" spans="2:3">
      <c r="B12" t="s">
        <v>111</v>
      </c>
      <c r="C12">
        <v>29284</v>
      </c>
    </row>
    <row r="13" spans="2:3">
      <c r="B13" t="s">
        <v>117</v>
      </c>
      <c r="C13">
        <v>166695</v>
      </c>
    </row>
    <row r="14" spans="2:3">
      <c r="B14" t="s">
        <v>88</v>
      </c>
      <c r="C14">
        <v>42025</v>
      </c>
    </row>
    <row r="15" spans="2:3">
      <c r="B15" t="s">
        <v>140</v>
      </c>
      <c r="C15">
        <v>3043</v>
      </c>
    </row>
    <row r="16" spans="2:3">
      <c r="B16" t="s">
        <v>80</v>
      </c>
      <c r="C16">
        <v>102697</v>
      </c>
    </row>
    <row r="17" spans="2:3">
      <c r="B17" t="s">
        <v>122</v>
      </c>
      <c r="C17">
        <v>25475</v>
      </c>
    </row>
    <row r="18" spans="2:3">
      <c r="B18" t="s">
        <v>136</v>
      </c>
      <c r="C18">
        <v>45276</v>
      </c>
    </row>
    <row r="19" spans="2:3">
      <c r="B19" t="s">
        <v>102</v>
      </c>
      <c r="C19">
        <v>20797</v>
      </c>
    </row>
    <row r="20" spans="2:3">
      <c r="B20" t="s">
        <v>150</v>
      </c>
      <c r="C20">
        <v>21517</v>
      </c>
    </row>
    <row r="21" spans="2:3">
      <c r="B21" t="s">
        <v>107</v>
      </c>
      <c r="C21">
        <v>143205</v>
      </c>
    </row>
    <row r="22" spans="2:3">
      <c r="B22" t="s">
        <v>135</v>
      </c>
      <c r="C22">
        <v>43941</v>
      </c>
    </row>
    <row r="23" spans="2:3">
      <c r="B23" t="s">
        <v>69</v>
      </c>
      <c r="C23">
        <v>130253</v>
      </c>
    </row>
    <row r="24" spans="2:3">
      <c r="B24" t="s">
        <v>94</v>
      </c>
      <c r="C24">
        <v>19272</v>
      </c>
    </row>
    <row r="25" spans="2:3">
      <c r="B25" t="s">
        <v>73</v>
      </c>
      <c r="C25">
        <v>22806</v>
      </c>
    </row>
    <row r="26" spans="2:3">
      <c r="B26" t="s">
        <v>59</v>
      </c>
      <c r="C26">
        <v>18303</v>
      </c>
    </row>
    <row r="27" spans="2:3">
      <c r="B27" t="s">
        <v>106</v>
      </c>
      <c r="C27">
        <v>37015</v>
      </c>
    </row>
    <row r="28" spans="2:3">
      <c r="B28" t="s">
        <v>139</v>
      </c>
      <c r="C28">
        <v>37348</v>
      </c>
    </row>
    <row r="29" spans="2:3">
      <c r="B29" t="s">
        <v>121</v>
      </c>
      <c r="C29">
        <v>87509</v>
      </c>
    </row>
    <row r="30" spans="2:3">
      <c r="B30" t="s">
        <v>126</v>
      </c>
      <c r="C30">
        <v>76578</v>
      </c>
    </row>
    <row r="31" spans="2:3">
      <c r="B31" t="s">
        <v>119</v>
      </c>
      <c r="C31">
        <v>33744</v>
      </c>
    </row>
    <row r="32" spans="2:3">
      <c r="B32" t="s">
        <v>75</v>
      </c>
      <c r="C32">
        <v>32735</v>
      </c>
    </row>
    <row r="33" spans="2:3">
      <c r="B33" t="s">
        <v>68</v>
      </c>
      <c r="C33">
        <v>208743</v>
      </c>
    </row>
    <row r="34" spans="2:3">
      <c r="B34" t="s">
        <v>127</v>
      </c>
      <c r="C34">
        <v>21081</v>
      </c>
    </row>
    <row r="35" spans="2:3">
      <c r="B35" t="s">
        <v>90</v>
      </c>
      <c r="C35">
        <v>153816</v>
      </c>
    </row>
    <row r="36" spans="2:3">
      <c r="B36" t="s">
        <v>105</v>
      </c>
      <c r="C36">
        <v>77401</v>
      </c>
    </row>
    <row r="37" spans="2:3">
      <c r="B37" t="s">
        <v>130</v>
      </c>
      <c r="C37">
        <v>20187</v>
      </c>
    </row>
    <row r="38" spans="2:3">
      <c r="B38" t="s">
        <v>61</v>
      </c>
      <c r="C38">
        <v>22309</v>
      </c>
    </row>
    <row r="39" spans="2:3">
      <c r="B39" t="s">
        <v>81</v>
      </c>
      <c r="C39">
        <v>26617</v>
      </c>
    </row>
    <row r="40" spans="2:3">
      <c r="B40" t="s">
        <v>124</v>
      </c>
      <c r="C40">
        <v>43983</v>
      </c>
    </row>
    <row r="41" spans="2:3">
      <c r="B41" t="s">
        <v>129</v>
      </c>
      <c r="C41">
        <v>22452</v>
      </c>
    </row>
    <row r="42" spans="2:3">
      <c r="B42" t="s">
        <v>92</v>
      </c>
      <c r="C42">
        <v>813</v>
      </c>
    </row>
    <row r="43" spans="2:3">
      <c r="B43" t="s">
        <v>84</v>
      </c>
      <c r="C43">
        <v>38537</v>
      </c>
    </row>
    <row r="44" spans="2:3">
      <c r="B44" t="s">
        <v>86</v>
      </c>
      <c r="C44">
        <v>20837</v>
      </c>
    </row>
    <row r="45" spans="2:3">
      <c r="B45" t="s">
        <v>103</v>
      </c>
      <c r="C45">
        <v>18685</v>
      </c>
    </row>
    <row r="46" spans="2:3">
      <c r="B46" t="s">
        <v>125</v>
      </c>
      <c r="C46">
        <v>5402</v>
      </c>
    </row>
    <row r="47" spans="2:3">
      <c r="B47" t="s">
        <v>100</v>
      </c>
      <c r="C47">
        <v>42764</v>
      </c>
    </row>
    <row r="48" spans="2:3">
      <c r="B48" t="s">
        <v>95</v>
      </c>
      <c r="C48">
        <v>38845</v>
      </c>
    </row>
    <row r="49" spans="2:3">
      <c r="B49" t="s">
        <v>142</v>
      </c>
      <c r="C49">
        <v>24639</v>
      </c>
    </row>
    <row r="50" spans="2:3">
      <c r="B50" t="s">
        <v>66</v>
      </c>
      <c r="C50">
        <v>22083</v>
      </c>
    </row>
    <row r="51" spans="2:3">
      <c r="B51" t="s">
        <v>64</v>
      </c>
      <c r="C51">
        <v>21599</v>
      </c>
    </row>
    <row r="52" spans="2:3">
      <c r="B52" t="s">
        <v>118</v>
      </c>
      <c r="C52">
        <v>4472</v>
      </c>
    </row>
    <row r="53" spans="2:3">
      <c r="B53" t="s">
        <v>79</v>
      </c>
      <c r="C53">
        <v>11470</v>
      </c>
    </row>
    <row r="54" spans="2:3">
      <c r="B54" t="s">
        <v>60</v>
      </c>
      <c r="C54">
        <v>15658</v>
      </c>
    </row>
    <row r="55" spans="2:3">
      <c r="B55" t="s">
        <v>74</v>
      </c>
      <c r="C55">
        <v>31074</v>
      </c>
    </row>
    <row r="56" spans="2:3">
      <c r="B56" t="s">
        <v>78</v>
      </c>
      <c r="C56">
        <v>3926</v>
      </c>
    </row>
    <row r="57" spans="2:3">
      <c r="B57" t="s">
        <v>114</v>
      </c>
      <c r="C57">
        <v>18228</v>
      </c>
    </row>
    <row r="58" spans="2:3">
      <c r="B58" t="s">
        <v>97</v>
      </c>
      <c r="C58">
        <v>28943</v>
      </c>
    </row>
    <row r="59" spans="2:3">
      <c r="B59" t="s">
        <v>123</v>
      </c>
      <c r="C59">
        <v>36557</v>
      </c>
    </row>
    <row r="60" spans="2:3">
      <c r="B60" t="s">
        <v>63</v>
      </c>
      <c r="C60">
        <v>15720</v>
      </c>
    </row>
    <row r="61" spans="2:3">
      <c r="B61" t="s">
        <v>115</v>
      </c>
      <c r="C61">
        <v>10420</v>
      </c>
    </row>
    <row r="62" spans="2:3">
      <c r="B62" t="s">
        <v>89</v>
      </c>
      <c r="C62">
        <v>1924</v>
      </c>
    </row>
    <row r="63" spans="2:3">
      <c r="B63" t="s">
        <v>101</v>
      </c>
      <c r="C63">
        <v>19478</v>
      </c>
    </row>
    <row r="64" spans="2:3">
      <c r="B64" t="s">
        <v>110</v>
      </c>
      <c r="C64">
        <v>7096</v>
      </c>
    </row>
    <row r="65" spans="2:3">
      <c r="B65" t="s">
        <v>104</v>
      </c>
      <c r="C65">
        <v>2975</v>
      </c>
    </row>
    <row r="66" spans="2:3">
      <c r="B66" t="s">
        <v>70</v>
      </c>
      <c r="C66">
        <v>2871</v>
      </c>
    </row>
    <row r="67" spans="2:3">
      <c r="B67" t="s">
        <v>131</v>
      </c>
      <c r="C67">
        <v>14758</v>
      </c>
    </row>
    <row r="68" spans="2:3">
      <c r="B68" t="s">
        <v>76</v>
      </c>
      <c r="C68">
        <v>14723</v>
      </c>
    </row>
    <row r="69" spans="2:3">
      <c r="B69" t="s">
        <v>93</v>
      </c>
      <c r="C69">
        <v>32687</v>
      </c>
    </row>
    <row r="70" spans="2:3">
      <c r="B70" t="s">
        <v>120</v>
      </c>
      <c r="C70">
        <v>6892</v>
      </c>
    </row>
    <row r="71" spans="2:3">
      <c r="B71" t="s">
        <v>71</v>
      </c>
      <c r="C71">
        <v>1639</v>
      </c>
    </row>
    <row r="72" spans="2:3">
      <c r="B72" t="s">
        <v>132</v>
      </c>
      <c r="C72">
        <v>16963</v>
      </c>
    </row>
    <row r="73" spans="2:3">
      <c r="B73" t="s">
        <v>108</v>
      </c>
      <c r="C73">
        <v>7807</v>
      </c>
    </row>
    <row r="74" spans="2:3">
      <c r="B74" t="s">
        <v>109</v>
      </c>
      <c r="C74">
        <v>4332</v>
      </c>
    </row>
    <row r="75" spans="2:3">
      <c r="B75" t="s">
        <v>128</v>
      </c>
      <c r="C75">
        <v>30026</v>
      </c>
    </row>
    <row r="76" spans="2:3">
      <c r="B76" t="s">
        <v>58</v>
      </c>
      <c r="C76">
        <v>26115</v>
      </c>
    </row>
    <row r="77" spans="2:3">
      <c r="B77" t="s">
        <v>113</v>
      </c>
      <c r="C77">
        <v>7313</v>
      </c>
    </row>
    <row r="78" spans="2:3">
      <c r="B78" t="s">
        <v>65</v>
      </c>
      <c r="C78">
        <v>29039</v>
      </c>
    </row>
    <row r="79" spans="2:3">
      <c r="B79" t="s">
        <v>112</v>
      </c>
      <c r="C79">
        <v>16323</v>
      </c>
    </row>
    <row r="80" spans="2:3">
      <c r="B80" t="s">
        <v>87</v>
      </c>
      <c r="C80">
        <v>15987</v>
      </c>
    </row>
    <row r="81" spans="2:3">
      <c r="B81" t="s">
        <v>134</v>
      </c>
      <c r="C81">
        <v>10224</v>
      </c>
    </row>
    <row r="82" spans="2:3">
      <c r="B82" t="s">
        <v>72</v>
      </c>
      <c r="C82">
        <v>12988</v>
      </c>
    </row>
    <row r="83" spans="2:3">
      <c r="B83" t="s">
        <v>98</v>
      </c>
      <c r="C83">
        <v>4993</v>
      </c>
    </row>
    <row r="84" spans="2:3">
      <c r="B84" t="s">
        <v>96</v>
      </c>
      <c r="C84">
        <v>21522</v>
      </c>
    </row>
    <row r="85" spans="2:3">
      <c r="B85" t="s">
        <v>91</v>
      </c>
      <c r="C85">
        <v>5194</v>
      </c>
    </row>
    <row r="86" spans="2:3">
      <c r="B86" t="s">
        <v>138</v>
      </c>
      <c r="C86">
        <v>10242</v>
      </c>
    </row>
    <row r="87" spans="2:3">
      <c r="B87" t="s">
        <v>116</v>
      </c>
      <c r="C87">
        <v>6479</v>
      </c>
    </row>
    <row r="89" spans="2:3">
      <c r="C89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2:D87"/>
  <sheetViews>
    <sheetView topLeftCell="A68" workbookViewId="0">
      <selection activeCell="H76" sqref="H76"/>
    </sheetView>
  </sheetViews>
  <sheetFormatPr defaultColWidth="8.77734375" defaultRowHeight="14.4"/>
  <sheetData>
    <row r="2" spans="4:4">
      <c r="D2" t="s">
        <v>58</v>
      </c>
    </row>
    <row r="3" spans="4:4">
      <c r="D3" t="s">
        <v>59</v>
      </c>
    </row>
    <row r="4" spans="4:4">
      <c r="D4" t="s">
        <v>60</v>
      </c>
    </row>
    <row r="5" spans="4:4">
      <c r="D5" t="s">
        <v>61</v>
      </c>
    </row>
    <row r="6" spans="4:4">
      <c r="D6" t="s">
        <v>62</v>
      </c>
    </row>
    <row r="7" spans="4:4">
      <c r="D7" t="s">
        <v>63</v>
      </c>
    </row>
    <row r="8" spans="4:4">
      <c r="D8" t="s">
        <v>64</v>
      </c>
    </row>
    <row r="9" spans="4:4">
      <c r="D9" t="s">
        <v>65</v>
      </c>
    </row>
    <row r="10" spans="4:4">
      <c r="D10" t="s">
        <v>66</v>
      </c>
    </row>
    <row r="11" spans="4:4">
      <c r="D11" t="s">
        <v>67</v>
      </c>
    </row>
    <row r="12" spans="4:4">
      <c r="D12" t="s">
        <v>68</v>
      </c>
    </row>
    <row r="13" spans="4:4">
      <c r="D13" t="s">
        <v>69</v>
      </c>
    </row>
    <row r="14" spans="4:4">
      <c r="D14" t="s">
        <v>70</v>
      </c>
    </row>
    <row r="15" spans="4:4">
      <c r="D15" t="s">
        <v>71</v>
      </c>
    </row>
    <row r="16" spans="4:4">
      <c r="D16" t="s">
        <v>72</v>
      </c>
    </row>
    <row r="17" spans="4:4">
      <c r="D17" t="s">
        <v>73</v>
      </c>
    </row>
    <row r="18" spans="4:4">
      <c r="D18" t="s">
        <v>74</v>
      </c>
    </row>
    <row r="19" spans="4:4">
      <c r="D19" t="s">
        <v>75</v>
      </c>
    </row>
    <row r="20" spans="4:4">
      <c r="D20" t="s">
        <v>76</v>
      </c>
    </row>
    <row r="21" spans="4:4">
      <c r="D21" t="s">
        <v>77</v>
      </c>
    </row>
    <row r="22" spans="4:4">
      <c r="D22" t="s">
        <v>78</v>
      </c>
    </row>
    <row r="23" spans="4:4">
      <c r="D23" t="s">
        <v>79</v>
      </c>
    </row>
    <row r="24" spans="4:4">
      <c r="D24" t="s">
        <v>80</v>
      </c>
    </row>
    <row r="25" spans="4:4">
      <c r="D25" t="s">
        <v>81</v>
      </c>
    </row>
    <row r="26" spans="4:4">
      <c r="D26" t="s">
        <v>82</v>
      </c>
    </row>
    <row r="27" spans="4:4">
      <c r="D27" t="s">
        <v>83</v>
      </c>
    </row>
    <row r="28" spans="4:4">
      <c r="D28" t="s">
        <v>84</v>
      </c>
    </row>
    <row r="29" spans="4:4">
      <c r="D29" t="s">
        <v>85</v>
      </c>
    </row>
    <row r="30" spans="4:4">
      <c r="D30" t="s">
        <v>86</v>
      </c>
    </row>
    <row r="31" spans="4:4">
      <c r="D31" t="s">
        <v>87</v>
      </c>
    </row>
    <row r="32" spans="4:4">
      <c r="D32" t="s">
        <v>88</v>
      </c>
    </row>
    <row r="33" spans="4:4">
      <c r="D33" t="s">
        <v>89</v>
      </c>
    </row>
    <row r="34" spans="4:4">
      <c r="D34" t="s">
        <v>90</v>
      </c>
    </row>
    <row r="35" spans="4:4">
      <c r="D35" t="s">
        <v>91</v>
      </c>
    </row>
    <row r="36" spans="4:4">
      <c r="D36" t="s">
        <v>92</v>
      </c>
    </row>
    <row r="37" spans="4:4">
      <c r="D37" t="s">
        <v>93</v>
      </c>
    </row>
    <row r="38" spans="4:4">
      <c r="D38" t="s">
        <v>94</v>
      </c>
    </row>
    <row r="39" spans="4:4">
      <c r="D39" t="s">
        <v>95</v>
      </c>
    </row>
    <row r="40" spans="4:4">
      <c r="D40" t="s">
        <v>96</v>
      </c>
    </row>
    <row r="41" spans="4:4">
      <c r="D41" t="s">
        <v>97</v>
      </c>
    </row>
    <row r="42" spans="4:4">
      <c r="D42" t="s">
        <v>98</v>
      </c>
    </row>
    <row r="43" spans="4:4">
      <c r="D43" t="s">
        <v>99</v>
      </c>
    </row>
    <row r="44" spans="4:4">
      <c r="D44" t="s">
        <v>100</v>
      </c>
    </row>
    <row r="45" spans="4:4">
      <c r="D45" t="s">
        <v>101</v>
      </c>
    </row>
    <row r="46" spans="4:4">
      <c r="D46" t="s">
        <v>102</v>
      </c>
    </row>
    <row r="47" spans="4:4">
      <c r="D47" t="s">
        <v>155</v>
      </c>
    </row>
    <row r="48" spans="4:4">
      <c r="D48" t="s">
        <v>103</v>
      </c>
    </row>
    <row r="49" spans="4:4">
      <c r="D49" t="s">
        <v>104</v>
      </c>
    </row>
    <row r="50" spans="4:4">
      <c r="D50" t="s">
        <v>105</v>
      </c>
    </row>
    <row r="51" spans="4:4">
      <c r="D51" t="s">
        <v>106</v>
      </c>
    </row>
    <row r="52" spans="4:4">
      <c r="D52" t="s">
        <v>107</v>
      </c>
    </row>
    <row r="53" spans="4:4">
      <c r="D53" t="s">
        <v>108</v>
      </c>
    </row>
    <row r="54" spans="4:4">
      <c r="D54" t="s">
        <v>109</v>
      </c>
    </row>
    <row r="55" spans="4:4">
      <c r="D55" t="s">
        <v>110</v>
      </c>
    </row>
    <row r="56" spans="4:4">
      <c r="D56" t="s">
        <v>111</v>
      </c>
    </row>
    <row r="57" spans="4:4">
      <c r="D57" t="s">
        <v>112</v>
      </c>
    </row>
    <row r="58" spans="4:4">
      <c r="D58" t="s">
        <v>113</v>
      </c>
    </row>
    <row r="59" spans="4:4">
      <c r="D59" t="s">
        <v>114</v>
      </c>
    </row>
    <row r="60" spans="4:4">
      <c r="D60" t="s">
        <v>115</v>
      </c>
    </row>
    <row r="61" spans="4:4">
      <c r="D61" t="s">
        <v>116</v>
      </c>
    </row>
    <row r="62" spans="4:4">
      <c r="D62" t="s">
        <v>117</v>
      </c>
    </row>
    <row r="63" spans="4:4">
      <c r="D63" t="s">
        <v>118</v>
      </c>
    </row>
    <row r="64" spans="4:4">
      <c r="D64" t="s">
        <v>120</v>
      </c>
    </row>
    <row r="65" spans="4:4">
      <c r="D65" t="s">
        <v>121</v>
      </c>
    </row>
    <row r="66" spans="4:4">
      <c r="D66" t="s">
        <v>122</v>
      </c>
    </row>
    <row r="67" spans="4:4">
      <c r="D67" t="s">
        <v>123</v>
      </c>
    </row>
    <row r="68" spans="4:4">
      <c r="D68" t="s">
        <v>124</v>
      </c>
    </row>
    <row r="69" spans="4:4">
      <c r="D69" t="s">
        <v>125</v>
      </c>
    </row>
    <row r="70" spans="4:4">
      <c r="D70" t="s">
        <v>126</v>
      </c>
    </row>
    <row r="71" spans="4:4">
      <c r="D71" t="s">
        <v>127</v>
      </c>
    </row>
    <row r="72" spans="4:4">
      <c r="D72" t="s">
        <v>128</v>
      </c>
    </row>
    <row r="73" spans="4:4">
      <c r="D73" t="s">
        <v>129</v>
      </c>
    </row>
    <row r="74" spans="4:4">
      <c r="D74" t="s">
        <v>130</v>
      </c>
    </row>
    <row r="75" spans="4:4">
      <c r="D75" t="s">
        <v>131</v>
      </c>
    </row>
    <row r="76" spans="4:4">
      <c r="D76" t="s">
        <v>132</v>
      </c>
    </row>
    <row r="77" spans="4:4">
      <c r="D77" t="s">
        <v>133</v>
      </c>
    </row>
    <row r="78" spans="4:4">
      <c r="D78" t="s">
        <v>119</v>
      </c>
    </row>
    <row r="79" spans="4:4">
      <c r="D79" t="s">
        <v>134</v>
      </c>
    </row>
    <row r="80" spans="4:4">
      <c r="D80" t="s">
        <v>135</v>
      </c>
    </row>
    <row r="81" spans="4:4">
      <c r="D81" t="s">
        <v>136</v>
      </c>
    </row>
    <row r="82" spans="4:4">
      <c r="D82" t="s">
        <v>137</v>
      </c>
    </row>
    <row r="83" spans="4:4">
      <c r="D83" t="s">
        <v>138</v>
      </c>
    </row>
    <row r="84" spans="4:4">
      <c r="D84" t="s">
        <v>139</v>
      </c>
    </row>
    <row r="85" spans="4:4">
      <c r="D85" t="s">
        <v>140</v>
      </c>
    </row>
    <row r="86" spans="4:4">
      <c r="D86" t="s">
        <v>150</v>
      </c>
    </row>
    <row r="87" spans="4:4">
      <c r="D87" t="s">
        <v>142</v>
      </c>
    </row>
  </sheetData>
  <sortState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:L88"/>
  <sheetViews>
    <sheetView workbookViewId="0">
      <selection activeCell="H76" sqref="H76"/>
    </sheetView>
  </sheetViews>
  <sheetFormatPr defaultColWidth="8.77734375" defaultRowHeight="14.4"/>
  <cols>
    <col min="3" max="3" width="28.21875" customWidth="1"/>
    <col min="4" max="4" width="26.21875" customWidth="1"/>
  </cols>
  <sheetData>
    <row r="3" spans="3:5">
      <c r="D3" t="s">
        <v>156</v>
      </c>
      <c r="E3" t="s">
        <v>157</v>
      </c>
    </row>
    <row r="4" spans="3:5">
      <c r="C4" t="s">
        <v>58</v>
      </c>
      <c r="D4" t="s">
        <v>58</v>
      </c>
      <c r="E4">
        <v>25539</v>
      </c>
    </row>
    <row r="5" spans="3:5">
      <c r="C5" t="s">
        <v>59</v>
      </c>
      <c r="D5" t="s">
        <v>59</v>
      </c>
      <c r="E5">
        <v>17877</v>
      </c>
    </row>
    <row r="6" spans="3:5">
      <c r="C6" t="s">
        <v>60</v>
      </c>
      <c r="D6" t="s">
        <v>60</v>
      </c>
      <c r="E6">
        <v>15069</v>
      </c>
    </row>
    <row r="7" spans="3:5">
      <c r="C7" t="s">
        <v>61</v>
      </c>
      <c r="D7" t="s">
        <v>158</v>
      </c>
      <c r="E7">
        <v>21095</v>
      </c>
    </row>
    <row r="8" spans="3:5">
      <c r="C8" t="s">
        <v>62</v>
      </c>
      <c r="D8" t="s">
        <v>62</v>
      </c>
      <c r="E8">
        <v>149677</v>
      </c>
    </row>
    <row r="9" spans="3:5">
      <c r="C9" t="s">
        <v>63</v>
      </c>
      <c r="D9" t="s">
        <v>63</v>
      </c>
      <c r="E9">
        <v>15450</v>
      </c>
    </row>
    <row r="10" spans="3:5">
      <c r="C10" t="s">
        <v>64</v>
      </c>
      <c r="D10" t="s">
        <v>64</v>
      </c>
      <c r="E10">
        <v>21147</v>
      </c>
    </row>
    <row r="11" spans="3:5">
      <c r="C11" t="s">
        <v>65</v>
      </c>
      <c r="D11" t="s">
        <v>65</v>
      </c>
      <c r="E11">
        <v>28227</v>
      </c>
    </row>
    <row r="12" spans="3:5">
      <c r="C12" t="s">
        <v>66</v>
      </c>
      <c r="D12" t="s">
        <v>66</v>
      </c>
      <c r="E12">
        <v>21878</v>
      </c>
    </row>
    <row r="13" spans="3:5">
      <c r="C13" t="s">
        <v>67</v>
      </c>
      <c r="D13" t="s">
        <v>67</v>
      </c>
      <c r="E13">
        <v>155856</v>
      </c>
    </row>
    <row r="14" spans="3:5">
      <c r="C14" t="s">
        <v>68</v>
      </c>
      <c r="D14" t="s">
        <v>159</v>
      </c>
      <c r="E14">
        <v>204767</v>
      </c>
    </row>
    <row r="15" spans="3:5">
      <c r="C15" t="s">
        <v>69</v>
      </c>
      <c r="D15" t="s">
        <v>69</v>
      </c>
      <c r="E15">
        <v>121352</v>
      </c>
    </row>
    <row r="16" spans="3:5">
      <c r="C16" t="s">
        <v>70</v>
      </c>
      <c r="D16" t="s">
        <v>70</v>
      </c>
      <c r="E16">
        <v>2816</v>
      </c>
    </row>
    <row r="17" spans="3:5">
      <c r="C17" t="s">
        <v>71</v>
      </c>
      <c r="D17" t="s">
        <v>71</v>
      </c>
      <c r="E17">
        <v>1634</v>
      </c>
    </row>
    <row r="18" spans="3:5">
      <c r="C18" t="s">
        <v>72</v>
      </c>
      <c r="D18" t="s">
        <v>72</v>
      </c>
      <c r="E18">
        <v>12792</v>
      </c>
    </row>
    <row r="19" spans="3:5">
      <c r="C19" t="s">
        <v>73</v>
      </c>
      <c r="D19" t="s">
        <v>73</v>
      </c>
      <c r="E19">
        <v>22718</v>
      </c>
    </row>
    <row r="20" spans="3:5">
      <c r="C20" t="s">
        <v>74</v>
      </c>
      <c r="D20" t="s">
        <v>74</v>
      </c>
      <c r="E20">
        <v>30181</v>
      </c>
    </row>
    <row r="21" spans="3:5">
      <c r="C21" t="s">
        <v>75</v>
      </c>
      <c r="D21" t="s">
        <v>75</v>
      </c>
      <c r="E21">
        <v>32324</v>
      </c>
    </row>
    <row r="22" spans="3:5">
      <c r="C22" t="s">
        <v>76</v>
      </c>
      <c r="D22" t="s">
        <v>76</v>
      </c>
      <c r="E22">
        <v>14327</v>
      </c>
    </row>
    <row r="23" spans="3:5">
      <c r="C23" t="s">
        <v>77</v>
      </c>
      <c r="D23" t="s">
        <v>77</v>
      </c>
      <c r="E23">
        <v>47379</v>
      </c>
    </row>
    <row r="24" spans="3:5">
      <c r="C24" t="s">
        <v>78</v>
      </c>
      <c r="D24" t="s">
        <v>78</v>
      </c>
      <c r="E24">
        <v>3902</v>
      </c>
    </row>
    <row r="25" spans="3:5">
      <c r="C25" t="s">
        <v>79</v>
      </c>
      <c r="D25" t="s">
        <v>79</v>
      </c>
      <c r="E25">
        <v>11300</v>
      </c>
    </row>
    <row r="26" spans="3:5">
      <c r="C26" t="s">
        <v>80</v>
      </c>
      <c r="D26" t="s">
        <v>160</v>
      </c>
      <c r="E26">
        <v>99834</v>
      </c>
    </row>
    <row r="27" spans="3:5">
      <c r="C27" t="s">
        <v>81</v>
      </c>
      <c r="D27" t="s">
        <v>81</v>
      </c>
      <c r="E27">
        <v>26122</v>
      </c>
    </row>
    <row r="28" spans="3:5">
      <c r="C28" t="s">
        <v>82</v>
      </c>
      <c r="D28" t="s">
        <v>82</v>
      </c>
      <c r="E28">
        <v>31808</v>
      </c>
    </row>
    <row r="29" spans="3:5">
      <c r="C29" t="s">
        <v>83</v>
      </c>
      <c r="D29" t="s">
        <v>83</v>
      </c>
      <c r="E29">
        <v>360402</v>
      </c>
    </row>
    <row r="30" spans="3:5">
      <c r="C30" t="s">
        <v>84</v>
      </c>
      <c r="D30" t="s">
        <v>84</v>
      </c>
      <c r="E30">
        <v>37865</v>
      </c>
    </row>
    <row r="31" spans="3:5">
      <c r="C31" t="s">
        <v>85</v>
      </c>
      <c r="D31" t="s">
        <v>85</v>
      </c>
      <c r="E31">
        <v>32648</v>
      </c>
    </row>
    <row r="32" spans="3:5">
      <c r="C32" t="s">
        <v>86</v>
      </c>
      <c r="D32" t="s">
        <v>86</v>
      </c>
      <c r="E32">
        <v>20175</v>
      </c>
    </row>
    <row r="33" spans="3:5">
      <c r="C33" t="s">
        <v>87</v>
      </c>
      <c r="D33" t="s">
        <v>87</v>
      </c>
      <c r="E33">
        <v>15722</v>
      </c>
    </row>
    <row r="34" spans="3:5">
      <c r="C34" t="s">
        <v>88</v>
      </c>
      <c r="D34" t="s">
        <v>88</v>
      </c>
      <c r="E34">
        <v>40768</v>
      </c>
    </row>
    <row r="35" spans="3:5">
      <c r="C35" t="s">
        <v>89</v>
      </c>
      <c r="D35" t="s">
        <v>89</v>
      </c>
      <c r="E35">
        <v>1822</v>
      </c>
    </row>
    <row r="36" spans="3:5">
      <c r="C36" t="s">
        <v>90</v>
      </c>
      <c r="D36" t="s">
        <v>90</v>
      </c>
      <c r="E36">
        <v>150058</v>
      </c>
    </row>
    <row r="37" spans="3:5">
      <c r="C37" t="s">
        <v>91</v>
      </c>
      <c r="D37" t="s">
        <v>91</v>
      </c>
      <c r="E37">
        <v>5144</v>
      </c>
    </row>
    <row r="38" spans="3:5">
      <c r="C38" t="s">
        <v>92</v>
      </c>
      <c r="D38" t="s">
        <v>92</v>
      </c>
      <c r="E38">
        <v>805</v>
      </c>
    </row>
    <row r="39" spans="3:5">
      <c r="C39" t="s">
        <v>93</v>
      </c>
      <c r="D39" t="s">
        <v>93</v>
      </c>
      <c r="E39">
        <v>32350</v>
      </c>
    </row>
    <row r="40" spans="3:5">
      <c r="C40" t="s">
        <v>94</v>
      </c>
      <c r="D40" t="s">
        <v>94</v>
      </c>
      <c r="E40">
        <v>18769</v>
      </c>
    </row>
    <row r="41" spans="3:5">
      <c r="C41" t="s">
        <v>95</v>
      </c>
      <c r="D41" t="s">
        <v>95</v>
      </c>
      <c r="E41">
        <v>37583</v>
      </c>
    </row>
    <row r="42" spans="3:5">
      <c r="C42" t="s">
        <v>96</v>
      </c>
      <c r="D42" t="s">
        <v>96</v>
      </c>
      <c r="E42">
        <v>20870</v>
      </c>
    </row>
    <row r="43" spans="3:5">
      <c r="C43" t="s">
        <v>97</v>
      </c>
      <c r="D43" t="s">
        <v>97</v>
      </c>
      <c r="E43">
        <v>27042</v>
      </c>
    </row>
    <row r="44" spans="3:5">
      <c r="C44" t="s">
        <v>98</v>
      </c>
      <c r="D44" t="s">
        <v>98</v>
      </c>
      <c r="E44">
        <v>4845</v>
      </c>
    </row>
    <row r="45" spans="3:5">
      <c r="C45" t="s">
        <v>99</v>
      </c>
      <c r="D45" t="s">
        <v>99</v>
      </c>
      <c r="E45">
        <v>63557</v>
      </c>
    </row>
    <row r="46" spans="3:5">
      <c r="C46" t="s">
        <v>100</v>
      </c>
      <c r="D46" t="s">
        <v>100</v>
      </c>
      <c r="E46">
        <v>41582</v>
      </c>
    </row>
    <row r="47" spans="3:5">
      <c r="C47" t="s">
        <v>101</v>
      </c>
      <c r="D47" t="s">
        <v>101</v>
      </c>
      <c r="E47">
        <v>19344</v>
      </c>
    </row>
    <row r="48" spans="3:5">
      <c r="C48" t="s">
        <v>102</v>
      </c>
      <c r="D48" t="s">
        <v>102</v>
      </c>
      <c r="E48">
        <v>20556</v>
      </c>
    </row>
    <row r="49" spans="3:5">
      <c r="C49" t="s">
        <v>103</v>
      </c>
      <c r="D49" t="s">
        <v>103</v>
      </c>
      <c r="E49">
        <v>18292</v>
      </c>
    </row>
    <row r="50" spans="3:5">
      <c r="C50" t="s">
        <v>104</v>
      </c>
      <c r="D50" t="s">
        <v>104</v>
      </c>
      <c r="E50">
        <v>2974</v>
      </c>
    </row>
    <row r="51" spans="3:5">
      <c r="C51" t="s">
        <v>105</v>
      </c>
      <c r="D51" t="s">
        <v>105</v>
      </c>
      <c r="E51">
        <v>74248</v>
      </c>
    </row>
    <row r="52" spans="3:5">
      <c r="C52" t="s">
        <v>106</v>
      </c>
      <c r="D52" t="s">
        <v>106</v>
      </c>
      <c r="E52">
        <v>35337</v>
      </c>
    </row>
    <row r="53" spans="3:5">
      <c r="C53" t="s">
        <v>107</v>
      </c>
      <c r="D53" t="s">
        <v>107</v>
      </c>
      <c r="E53">
        <v>142735</v>
      </c>
    </row>
    <row r="54" spans="3:5">
      <c r="C54" t="s">
        <v>108</v>
      </c>
      <c r="D54" t="s">
        <v>108</v>
      </c>
      <c r="E54">
        <v>7771</v>
      </c>
    </row>
    <row r="55" spans="3:5">
      <c r="C55" t="s">
        <v>109</v>
      </c>
      <c r="D55" t="s">
        <v>161</v>
      </c>
      <c r="E55">
        <v>4203</v>
      </c>
    </row>
    <row r="56" spans="3:5">
      <c r="C56" t="s">
        <v>110</v>
      </c>
      <c r="D56" t="s">
        <v>110</v>
      </c>
      <c r="E56">
        <v>6851</v>
      </c>
    </row>
    <row r="57" spans="3:5">
      <c r="C57" t="s">
        <v>111</v>
      </c>
      <c r="D57" t="s">
        <v>111</v>
      </c>
      <c r="E57">
        <v>28075</v>
      </c>
    </row>
    <row r="58" spans="3:5">
      <c r="C58" t="s">
        <v>112</v>
      </c>
      <c r="D58" t="s">
        <v>162</v>
      </c>
      <c r="E58">
        <v>15491</v>
      </c>
    </row>
    <row r="59" spans="3:5">
      <c r="C59" t="s">
        <v>113</v>
      </c>
      <c r="D59" t="s">
        <v>113</v>
      </c>
      <c r="E59">
        <v>7233</v>
      </c>
    </row>
    <row r="60" spans="3:5">
      <c r="C60" t="s">
        <v>114</v>
      </c>
      <c r="D60" t="s">
        <v>114</v>
      </c>
      <c r="E60">
        <v>17884</v>
      </c>
    </row>
    <row r="61" spans="3:5">
      <c r="C61" t="s">
        <v>115</v>
      </c>
      <c r="D61" t="s">
        <v>115</v>
      </c>
      <c r="E61">
        <v>10349</v>
      </c>
    </row>
    <row r="62" spans="3:5">
      <c r="C62" t="s">
        <v>116</v>
      </c>
      <c r="D62" t="s">
        <v>116</v>
      </c>
      <c r="E62">
        <v>6318</v>
      </c>
    </row>
    <row r="63" spans="3:5">
      <c r="C63" t="s">
        <v>117</v>
      </c>
      <c r="D63" t="s">
        <v>117</v>
      </c>
      <c r="E63">
        <v>161320</v>
      </c>
    </row>
    <row r="64" spans="3:5">
      <c r="C64" t="s">
        <v>118</v>
      </c>
      <c r="D64" t="s">
        <v>118</v>
      </c>
      <c r="E64">
        <v>4413</v>
      </c>
    </row>
    <row r="65" spans="3:12">
      <c r="C65" t="s">
        <v>120</v>
      </c>
      <c r="D65" t="s">
        <v>120</v>
      </c>
      <c r="E65">
        <v>6789</v>
      </c>
    </row>
    <row r="66" spans="3:12">
      <c r="C66" t="s">
        <v>121</v>
      </c>
      <c r="D66" t="s">
        <v>121</v>
      </c>
      <c r="E66">
        <v>84047</v>
      </c>
      <c r="K66" t="s">
        <v>163</v>
      </c>
      <c r="L66">
        <v>32368</v>
      </c>
    </row>
    <row r="67" spans="3:12">
      <c r="C67" t="s">
        <v>122</v>
      </c>
      <c r="D67" t="s">
        <v>122</v>
      </c>
      <c r="E67">
        <v>24934</v>
      </c>
    </row>
    <row r="68" spans="3:12">
      <c r="C68" t="s">
        <v>123</v>
      </c>
      <c r="D68" t="s">
        <v>123</v>
      </c>
      <c r="E68">
        <v>36033</v>
      </c>
    </row>
    <row r="69" spans="3:12">
      <c r="C69" t="s">
        <v>124</v>
      </c>
      <c r="D69" t="s">
        <v>124</v>
      </c>
      <c r="E69">
        <v>42189</v>
      </c>
    </row>
    <row r="70" spans="3:12">
      <c r="C70" t="s">
        <v>125</v>
      </c>
      <c r="D70" t="s">
        <v>125</v>
      </c>
      <c r="E70">
        <v>5261</v>
      </c>
    </row>
    <row r="71" spans="3:12">
      <c r="C71" t="s">
        <v>126</v>
      </c>
      <c r="D71" t="s">
        <v>126</v>
      </c>
      <c r="E71">
        <v>74829</v>
      </c>
    </row>
    <row r="72" spans="3:12">
      <c r="C72" t="s">
        <v>127</v>
      </c>
      <c r="D72" t="s">
        <v>127</v>
      </c>
      <c r="E72">
        <v>20802</v>
      </c>
    </row>
    <row r="73" spans="3:12">
      <c r="C73" t="s">
        <v>128</v>
      </c>
      <c r="D73" t="s">
        <v>128</v>
      </c>
      <c r="E73">
        <v>29370</v>
      </c>
    </row>
    <row r="74" spans="3:12">
      <c r="C74" t="s">
        <v>129</v>
      </c>
      <c r="D74" t="s">
        <v>129</v>
      </c>
      <c r="E74">
        <v>22239</v>
      </c>
    </row>
    <row r="75" spans="3:12">
      <c r="C75" t="s">
        <v>130</v>
      </c>
      <c r="D75" t="s">
        <v>130</v>
      </c>
      <c r="E75">
        <v>19780</v>
      </c>
    </row>
    <row r="76" spans="3:12">
      <c r="C76" t="s">
        <v>131</v>
      </c>
      <c r="D76" t="s">
        <v>131</v>
      </c>
      <c r="E76">
        <v>14565</v>
      </c>
    </row>
    <row r="77" spans="3:12">
      <c r="C77" t="s">
        <v>132</v>
      </c>
      <c r="D77" t="s">
        <v>132</v>
      </c>
      <c r="E77">
        <v>16526</v>
      </c>
    </row>
    <row r="78" spans="3:12">
      <c r="C78" t="s">
        <v>133</v>
      </c>
      <c r="D78" t="s">
        <v>133</v>
      </c>
      <c r="E78">
        <v>81937</v>
      </c>
    </row>
    <row r="79" spans="3:12">
      <c r="C79" t="s">
        <v>119</v>
      </c>
      <c r="D79" t="s">
        <v>163</v>
      </c>
      <c r="E79">
        <v>32368</v>
      </c>
    </row>
    <row r="80" spans="3:12">
      <c r="C80" t="s">
        <v>134</v>
      </c>
      <c r="D80" t="s">
        <v>134</v>
      </c>
      <c r="E80">
        <v>10129</v>
      </c>
    </row>
    <row r="81" spans="3:5">
      <c r="C81" t="s">
        <v>135</v>
      </c>
      <c r="D81" t="s">
        <v>135</v>
      </c>
      <c r="E81">
        <v>43493</v>
      </c>
    </row>
    <row r="82" spans="3:5">
      <c r="C82" t="s">
        <v>136</v>
      </c>
      <c r="D82" t="s">
        <v>164</v>
      </c>
      <c r="E82">
        <v>44808</v>
      </c>
    </row>
    <row r="83" spans="3:5">
      <c r="C83" t="s">
        <v>137</v>
      </c>
      <c r="D83" t="s">
        <v>137</v>
      </c>
      <c r="E83">
        <v>116423</v>
      </c>
    </row>
    <row r="84" spans="3:5">
      <c r="C84" t="s">
        <v>138</v>
      </c>
      <c r="D84" t="s">
        <v>138</v>
      </c>
      <c r="E84">
        <v>9392</v>
      </c>
    </row>
    <row r="85" spans="3:5">
      <c r="C85" t="s">
        <v>139</v>
      </c>
      <c r="D85" t="s">
        <v>139</v>
      </c>
      <c r="E85">
        <v>36810</v>
      </c>
    </row>
    <row r="86" spans="3:5">
      <c r="C86" t="s">
        <v>140</v>
      </c>
      <c r="D86" t="s">
        <v>140</v>
      </c>
      <c r="E86">
        <v>2985</v>
      </c>
    </row>
    <row r="87" spans="3:5">
      <c r="C87" t="s">
        <v>150</v>
      </c>
      <c r="D87" t="s">
        <v>141</v>
      </c>
      <c r="E87">
        <v>20848</v>
      </c>
    </row>
    <row r="88" spans="3:5">
      <c r="C88" t="s">
        <v>142</v>
      </c>
      <c r="D88" t="s">
        <v>142</v>
      </c>
      <c r="E88">
        <v>23381</v>
      </c>
    </row>
  </sheetData>
  <autoFilter ref="D3:E88" xr:uid="{00000000-0009-0000-0000-00000B000000}">
    <sortState ref="D3:E88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E91"/>
  <sheetViews>
    <sheetView topLeftCell="A64" workbookViewId="0">
      <selection activeCell="H76" sqref="H76"/>
    </sheetView>
  </sheetViews>
  <sheetFormatPr defaultColWidth="8.77734375" defaultRowHeight="14.4"/>
  <cols>
    <col min="3" max="3" width="33.21875" customWidth="1"/>
    <col min="4" max="4" width="21.77734375" customWidth="1"/>
  </cols>
  <sheetData>
    <row r="2" spans="3:5">
      <c r="C2" t="s">
        <v>165</v>
      </c>
      <c r="D2" t="s">
        <v>155</v>
      </c>
      <c r="E2" t="s">
        <v>166</v>
      </c>
    </row>
    <row r="3" spans="3:5">
      <c r="C3" t="s">
        <v>58</v>
      </c>
      <c r="D3" t="s">
        <v>58</v>
      </c>
      <c r="E3">
        <v>28.15</v>
      </c>
    </row>
    <row r="4" spans="3:5">
      <c r="C4" t="s">
        <v>59</v>
      </c>
      <c r="D4" t="s">
        <v>59</v>
      </c>
      <c r="E4">
        <v>47.5</v>
      </c>
    </row>
    <row r="5" spans="3:5">
      <c r="C5" t="s">
        <v>60</v>
      </c>
      <c r="D5" t="s">
        <v>60</v>
      </c>
      <c r="E5">
        <v>42.5</v>
      </c>
    </row>
    <row r="6" spans="3:5">
      <c r="C6" t="s">
        <v>61</v>
      </c>
      <c r="D6" t="s">
        <v>158</v>
      </c>
      <c r="E6">
        <v>28</v>
      </c>
    </row>
    <row r="7" spans="3:5">
      <c r="C7" t="s">
        <v>62</v>
      </c>
      <c r="D7" t="s">
        <v>62</v>
      </c>
      <c r="E7">
        <v>64.25</v>
      </c>
    </row>
    <row r="8" spans="3:5">
      <c r="C8" t="s">
        <v>63</v>
      </c>
      <c r="D8" t="s">
        <v>63</v>
      </c>
      <c r="E8">
        <v>18.899999999999999</v>
      </c>
    </row>
    <row r="9" spans="3:5">
      <c r="C9" t="s">
        <v>64</v>
      </c>
      <c r="D9" t="s">
        <v>64</v>
      </c>
      <c r="E9">
        <v>37</v>
      </c>
    </row>
    <row r="10" spans="3:5">
      <c r="C10" t="s">
        <v>65</v>
      </c>
      <c r="D10" t="s">
        <v>65</v>
      </c>
      <c r="E10">
        <v>7.95</v>
      </c>
    </row>
    <row r="11" spans="3:5">
      <c r="C11" t="s">
        <v>66</v>
      </c>
      <c r="D11" t="s">
        <v>66</v>
      </c>
      <c r="E11">
        <v>13</v>
      </c>
    </row>
    <row r="12" spans="3:5">
      <c r="C12" t="s">
        <v>67</v>
      </c>
      <c r="D12" t="s">
        <v>67</v>
      </c>
      <c r="E12">
        <v>186</v>
      </c>
    </row>
    <row r="13" spans="3:5">
      <c r="C13" t="s">
        <v>68</v>
      </c>
      <c r="D13" t="s">
        <v>68</v>
      </c>
      <c r="E13">
        <v>319.5</v>
      </c>
    </row>
    <row r="14" spans="3:5">
      <c r="C14" t="s">
        <v>69</v>
      </c>
      <c r="D14" t="s">
        <v>69</v>
      </c>
      <c r="E14">
        <v>130</v>
      </c>
    </row>
    <row r="15" spans="3:5">
      <c r="C15" t="s">
        <v>70</v>
      </c>
      <c r="D15" t="s">
        <v>70</v>
      </c>
      <c r="E15">
        <v>3</v>
      </c>
    </row>
    <row r="16" spans="3:5">
      <c r="C16" t="s">
        <v>71</v>
      </c>
      <c r="D16" t="s">
        <v>71</v>
      </c>
      <c r="E16">
        <v>14</v>
      </c>
    </row>
    <row r="17" spans="3:5">
      <c r="C17" t="s">
        <v>72</v>
      </c>
      <c r="D17" t="s">
        <v>72</v>
      </c>
      <c r="E17">
        <v>11</v>
      </c>
    </row>
    <row r="18" spans="3:5">
      <c r="C18" t="s">
        <v>73</v>
      </c>
      <c r="D18" t="s">
        <v>73</v>
      </c>
      <c r="E18">
        <v>45.5</v>
      </c>
    </row>
    <row r="19" spans="3:5">
      <c r="C19" t="s">
        <v>74</v>
      </c>
      <c r="D19" t="s">
        <v>74</v>
      </c>
      <c r="E19">
        <v>40</v>
      </c>
    </row>
    <row r="20" spans="3:5">
      <c r="C20" t="s">
        <v>75</v>
      </c>
      <c r="D20" t="s">
        <v>75</v>
      </c>
      <c r="E20">
        <v>5.5</v>
      </c>
    </row>
    <row r="21" spans="3:5">
      <c r="C21" t="s">
        <v>76</v>
      </c>
      <c r="D21" t="s">
        <v>76</v>
      </c>
      <c r="E21">
        <v>14</v>
      </c>
    </row>
    <row r="22" spans="3:5">
      <c r="C22" t="s">
        <v>77</v>
      </c>
      <c r="D22" t="s">
        <v>77</v>
      </c>
      <c r="E22">
        <v>57.5</v>
      </c>
    </row>
    <row r="23" spans="3:5">
      <c r="C23" t="s">
        <v>78</v>
      </c>
      <c r="D23" t="s">
        <v>78</v>
      </c>
      <c r="E23">
        <v>14</v>
      </c>
    </row>
    <row r="24" spans="3:5">
      <c r="C24" t="s">
        <v>79</v>
      </c>
      <c r="D24" t="s">
        <v>79</v>
      </c>
      <c r="E24">
        <v>8</v>
      </c>
    </row>
    <row r="25" spans="3:5">
      <c r="C25" t="s">
        <v>80</v>
      </c>
      <c r="D25" t="s">
        <v>160</v>
      </c>
      <c r="E25">
        <v>141</v>
      </c>
    </row>
    <row r="26" spans="3:5">
      <c r="C26" t="s">
        <v>81</v>
      </c>
      <c r="D26" t="s">
        <v>81</v>
      </c>
      <c r="E26">
        <v>33</v>
      </c>
    </row>
    <row r="27" spans="3:5">
      <c r="C27" t="s">
        <v>82</v>
      </c>
      <c r="D27" t="s">
        <v>82</v>
      </c>
      <c r="E27">
        <v>38</v>
      </c>
    </row>
    <row r="28" spans="3:5">
      <c r="C28" t="s">
        <v>83</v>
      </c>
      <c r="D28" t="s">
        <v>83</v>
      </c>
      <c r="E28">
        <v>405</v>
      </c>
    </row>
    <row r="29" spans="3:5">
      <c r="C29" t="s">
        <v>84</v>
      </c>
      <c r="D29" t="s">
        <v>84</v>
      </c>
      <c r="E29">
        <v>114</v>
      </c>
    </row>
    <row r="30" spans="3:5">
      <c r="C30" t="s">
        <v>85</v>
      </c>
      <c r="D30" t="s">
        <v>85</v>
      </c>
      <c r="E30">
        <v>50.5</v>
      </c>
    </row>
    <row r="31" spans="3:5">
      <c r="C31" t="s">
        <v>86</v>
      </c>
      <c r="D31" t="s">
        <v>86</v>
      </c>
      <c r="E31">
        <v>32</v>
      </c>
    </row>
    <row r="32" spans="3:5">
      <c r="C32" t="s">
        <v>87</v>
      </c>
      <c r="D32" t="s">
        <v>87</v>
      </c>
      <c r="E32">
        <v>61</v>
      </c>
    </row>
    <row r="33" spans="3:5">
      <c r="C33" t="s">
        <v>88</v>
      </c>
      <c r="D33" t="s">
        <v>88</v>
      </c>
      <c r="E33">
        <v>57</v>
      </c>
    </row>
    <row r="34" spans="3:5">
      <c r="C34" t="s">
        <v>89</v>
      </c>
      <c r="D34" t="s">
        <v>89</v>
      </c>
      <c r="E34">
        <v>5</v>
      </c>
    </row>
    <row r="35" spans="3:5">
      <c r="C35" t="s">
        <v>90</v>
      </c>
      <c r="D35" t="s">
        <v>90</v>
      </c>
      <c r="E35">
        <v>193.1</v>
      </c>
    </row>
    <row r="36" spans="3:5">
      <c r="C36" t="s">
        <v>91</v>
      </c>
      <c r="D36" t="s">
        <v>91</v>
      </c>
      <c r="E36">
        <v>27.5</v>
      </c>
    </row>
    <row r="37" spans="3:5">
      <c r="C37" t="s">
        <v>92</v>
      </c>
      <c r="D37" t="s">
        <v>92</v>
      </c>
      <c r="E37">
        <v>3</v>
      </c>
    </row>
    <row r="38" spans="3:5">
      <c r="C38" t="s">
        <v>93</v>
      </c>
      <c r="D38" t="s">
        <v>93</v>
      </c>
      <c r="E38">
        <v>79</v>
      </c>
    </row>
    <row r="39" spans="3:5">
      <c r="C39" t="s">
        <v>94</v>
      </c>
      <c r="D39" t="s">
        <v>94</v>
      </c>
      <c r="E39">
        <v>29</v>
      </c>
    </row>
    <row r="40" spans="3:5">
      <c r="C40" t="s">
        <v>95</v>
      </c>
      <c r="D40" t="s">
        <v>95</v>
      </c>
      <c r="E40">
        <v>108</v>
      </c>
    </row>
    <row r="41" spans="3:5">
      <c r="C41" t="s">
        <v>96</v>
      </c>
      <c r="D41" t="s">
        <v>96</v>
      </c>
      <c r="E41">
        <v>40.380000000000003</v>
      </c>
    </row>
    <row r="42" spans="3:5">
      <c r="C42" t="s">
        <v>97</v>
      </c>
      <c r="D42" t="s">
        <v>97</v>
      </c>
      <c r="E42">
        <v>4</v>
      </c>
    </row>
    <row r="43" spans="3:5">
      <c r="C43" t="s">
        <v>98</v>
      </c>
      <c r="D43" t="s">
        <v>98</v>
      </c>
      <c r="E43">
        <v>38</v>
      </c>
    </row>
    <row r="44" spans="3:5">
      <c r="C44" t="s">
        <v>99</v>
      </c>
      <c r="D44" t="s">
        <v>99</v>
      </c>
      <c r="E44">
        <v>72</v>
      </c>
    </row>
    <row r="45" spans="3:5">
      <c r="C45" t="s">
        <v>100</v>
      </c>
      <c r="D45" t="s">
        <v>100</v>
      </c>
      <c r="E45">
        <v>59.5</v>
      </c>
    </row>
    <row r="46" spans="3:5">
      <c r="C46" t="s">
        <v>101</v>
      </c>
      <c r="D46" t="s">
        <v>101</v>
      </c>
      <c r="E46">
        <v>41.5</v>
      </c>
    </row>
    <row r="47" spans="3:5">
      <c r="C47" t="s">
        <v>102</v>
      </c>
      <c r="D47" t="s">
        <v>102</v>
      </c>
      <c r="E47">
        <v>33</v>
      </c>
    </row>
    <row r="48" spans="3:5">
      <c r="C48" t="s">
        <v>103</v>
      </c>
      <c r="D48" t="s">
        <v>103</v>
      </c>
      <c r="E48">
        <v>4</v>
      </c>
    </row>
    <row r="49" spans="3:5">
      <c r="C49" t="s">
        <v>104</v>
      </c>
      <c r="D49" t="s">
        <v>104</v>
      </c>
      <c r="E49">
        <v>2</v>
      </c>
    </row>
    <row r="50" spans="3:5">
      <c r="C50" t="s">
        <v>105</v>
      </c>
      <c r="D50" t="s">
        <v>105</v>
      </c>
      <c r="E50">
        <v>114.15</v>
      </c>
    </row>
    <row r="51" spans="3:5">
      <c r="C51" t="s">
        <v>106</v>
      </c>
      <c r="D51" t="s">
        <v>106</v>
      </c>
      <c r="E51">
        <v>30</v>
      </c>
    </row>
    <row r="52" spans="3:5">
      <c r="C52" t="s">
        <v>107</v>
      </c>
      <c r="D52" t="s">
        <v>107</v>
      </c>
      <c r="E52">
        <v>83</v>
      </c>
    </row>
    <row r="53" spans="3:5">
      <c r="C53" t="s">
        <v>108</v>
      </c>
      <c r="D53" t="s">
        <v>108</v>
      </c>
      <c r="E53">
        <v>6</v>
      </c>
    </row>
    <row r="54" spans="3:5">
      <c r="C54" t="s">
        <v>109</v>
      </c>
      <c r="D54" t="s">
        <v>161</v>
      </c>
      <c r="E54">
        <v>0</v>
      </c>
    </row>
    <row r="55" spans="3:5">
      <c r="C55" t="s">
        <v>110</v>
      </c>
      <c r="D55" t="s">
        <v>110</v>
      </c>
      <c r="E55">
        <v>12</v>
      </c>
    </row>
    <row r="56" spans="3:5">
      <c r="C56" t="s">
        <v>111</v>
      </c>
      <c r="D56" t="s">
        <v>111</v>
      </c>
      <c r="E56">
        <v>61.75</v>
      </c>
    </row>
    <row r="57" spans="3:5">
      <c r="C57" t="s">
        <v>112</v>
      </c>
      <c r="D57" t="s">
        <v>162</v>
      </c>
      <c r="E57">
        <v>50.5</v>
      </c>
    </row>
    <row r="58" spans="3:5">
      <c r="C58" t="s">
        <v>113</v>
      </c>
      <c r="D58" t="s">
        <v>113</v>
      </c>
      <c r="E58">
        <v>15</v>
      </c>
    </row>
    <row r="59" spans="3:5">
      <c r="C59" t="s">
        <v>114</v>
      </c>
      <c r="D59" t="s">
        <v>114</v>
      </c>
      <c r="E59">
        <v>6</v>
      </c>
    </row>
    <row r="60" spans="3:5">
      <c r="C60" t="s">
        <v>115</v>
      </c>
      <c r="D60" t="s">
        <v>115</v>
      </c>
      <c r="E60">
        <v>84</v>
      </c>
    </row>
    <row r="61" spans="3:5">
      <c r="C61" t="s">
        <v>116</v>
      </c>
      <c r="D61" t="s">
        <v>167</v>
      </c>
      <c r="E61">
        <v>8</v>
      </c>
    </row>
    <row r="62" spans="3:5">
      <c r="C62" t="s">
        <v>117</v>
      </c>
      <c r="D62" t="s">
        <v>117</v>
      </c>
      <c r="E62">
        <v>224</v>
      </c>
    </row>
    <row r="63" spans="3:5">
      <c r="C63" t="s">
        <v>118</v>
      </c>
      <c r="D63" t="s">
        <v>118</v>
      </c>
      <c r="E63">
        <v>22</v>
      </c>
    </row>
    <row r="64" spans="3:5">
      <c r="C64" t="s">
        <v>120</v>
      </c>
      <c r="D64" t="s">
        <v>120</v>
      </c>
      <c r="E64">
        <v>12.5</v>
      </c>
    </row>
    <row r="65" spans="3:5">
      <c r="C65" t="s">
        <v>121</v>
      </c>
      <c r="D65" t="s">
        <v>121</v>
      </c>
      <c r="E65">
        <v>167</v>
      </c>
    </row>
    <row r="66" spans="3:5">
      <c r="C66" t="s">
        <v>122</v>
      </c>
      <c r="D66" t="s">
        <v>122</v>
      </c>
      <c r="E66">
        <v>151</v>
      </c>
    </row>
    <row r="67" spans="3:5">
      <c r="C67" t="s">
        <v>123</v>
      </c>
      <c r="D67" t="s">
        <v>123</v>
      </c>
      <c r="E67">
        <v>109</v>
      </c>
    </row>
    <row r="68" spans="3:5">
      <c r="C68" t="s">
        <v>124</v>
      </c>
      <c r="D68" t="s">
        <v>124</v>
      </c>
      <c r="E68">
        <v>33.17</v>
      </c>
    </row>
    <row r="69" spans="3:5">
      <c r="C69" t="s">
        <v>125</v>
      </c>
      <c r="D69" t="s">
        <v>125</v>
      </c>
      <c r="E69">
        <v>23</v>
      </c>
    </row>
    <row r="70" spans="3:5">
      <c r="C70" t="s">
        <v>126</v>
      </c>
      <c r="D70" t="s">
        <v>126</v>
      </c>
      <c r="E70">
        <v>279</v>
      </c>
    </row>
    <row r="71" spans="3:5">
      <c r="C71" t="s">
        <v>127</v>
      </c>
      <c r="D71" t="s">
        <v>127</v>
      </c>
      <c r="E71">
        <v>23</v>
      </c>
    </row>
    <row r="72" spans="3:5">
      <c r="C72" t="s">
        <v>128</v>
      </c>
      <c r="D72" t="s">
        <v>128</v>
      </c>
      <c r="E72">
        <v>54</v>
      </c>
    </row>
    <row r="73" spans="3:5">
      <c r="C73" t="s">
        <v>129</v>
      </c>
      <c r="D73" t="s">
        <v>129</v>
      </c>
      <c r="E73">
        <v>27.75</v>
      </c>
    </row>
    <row r="74" spans="3:5">
      <c r="C74" t="s">
        <v>130</v>
      </c>
      <c r="D74" t="s">
        <v>130</v>
      </c>
      <c r="E74">
        <v>27</v>
      </c>
    </row>
    <row r="75" spans="3:5">
      <c r="C75" t="s">
        <v>131</v>
      </c>
      <c r="D75" t="s">
        <v>131</v>
      </c>
      <c r="E75">
        <v>11</v>
      </c>
    </row>
    <row r="76" spans="3:5">
      <c r="C76" t="s">
        <v>132</v>
      </c>
      <c r="D76" t="s">
        <v>132</v>
      </c>
      <c r="E76">
        <v>29.5</v>
      </c>
    </row>
    <row r="77" spans="3:5">
      <c r="C77" t="s">
        <v>133</v>
      </c>
      <c r="D77" t="s">
        <v>133</v>
      </c>
      <c r="E77">
        <v>55.3</v>
      </c>
    </row>
    <row r="78" spans="3:5">
      <c r="C78" t="s">
        <v>119</v>
      </c>
      <c r="D78" t="s">
        <v>133</v>
      </c>
      <c r="E78">
        <v>57.3</v>
      </c>
    </row>
    <row r="79" spans="3:5">
      <c r="C79" t="s">
        <v>134</v>
      </c>
      <c r="D79" t="s">
        <v>119</v>
      </c>
      <c r="E79">
        <v>27</v>
      </c>
    </row>
    <row r="80" spans="3:5">
      <c r="C80" t="s">
        <v>135</v>
      </c>
      <c r="D80" t="s">
        <v>134</v>
      </c>
      <c r="E80">
        <v>44.5</v>
      </c>
    </row>
    <row r="81" spans="3:5">
      <c r="C81" t="s">
        <v>136</v>
      </c>
      <c r="D81" t="s">
        <v>135</v>
      </c>
      <c r="E81">
        <v>26</v>
      </c>
    </row>
    <row r="82" spans="3:5">
      <c r="C82" t="s">
        <v>137</v>
      </c>
      <c r="D82" t="s">
        <v>164</v>
      </c>
      <c r="E82">
        <v>70</v>
      </c>
    </row>
    <row r="83" spans="3:5">
      <c r="C83" t="s">
        <v>138</v>
      </c>
      <c r="D83" t="s">
        <v>164</v>
      </c>
      <c r="E83">
        <v>70</v>
      </c>
    </row>
    <row r="84" spans="3:5">
      <c r="C84" t="s">
        <v>139</v>
      </c>
      <c r="D84" t="s">
        <v>137</v>
      </c>
      <c r="E84">
        <v>212</v>
      </c>
    </row>
    <row r="85" spans="3:5">
      <c r="C85" t="s">
        <v>140</v>
      </c>
      <c r="D85" t="s">
        <v>137</v>
      </c>
      <c r="E85">
        <v>212</v>
      </c>
    </row>
    <row r="86" spans="3:5">
      <c r="C86" t="s">
        <v>150</v>
      </c>
      <c r="D86" t="s">
        <v>138</v>
      </c>
      <c r="E86">
        <v>35</v>
      </c>
    </row>
    <row r="87" spans="3:5">
      <c r="C87" t="s">
        <v>142</v>
      </c>
      <c r="D87" t="s">
        <v>139</v>
      </c>
      <c r="E87">
        <v>20</v>
      </c>
    </row>
    <row r="88" spans="3:5">
      <c r="D88" t="s">
        <v>140</v>
      </c>
      <c r="E88">
        <v>8</v>
      </c>
    </row>
    <row r="89" spans="3:5">
      <c r="D89" t="s">
        <v>141</v>
      </c>
      <c r="E89">
        <v>24</v>
      </c>
    </row>
    <row r="90" spans="3:5">
      <c r="D90" t="s">
        <v>141</v>
      </c>
      <c r="E90">
        <v>24</v>
      </c>
    </row>
    <row r="91" spans="3:5">
      <c r="D91" t="s">
        <v>142</v>
      </c>
      <c r="E91">
        <v>17.25</v>
      </c>
    </row>
  </sheetData>
  <autoFilter ref="D2:E91" xr:uid="{00000000-0009-0000-0000-00000C000000}">
    <sortState ref="D2:E91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gto_oks</dc:creator>
  <cp:lastModifiedBy>GTO</cp:lastModifiedBy>
  <cp:lastPrinted>2023-10-20T08:52:24Z</cp:lastPrinted>
  <dcterms:created xsi:type="dcterms:W3CDTF">2006-09-16T00:00:00Z</dcterms:created>
  <dcterms:modified xsi:type="dcterms:W3CDTF">2023-11-21T12:06:01Z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B3F94D29783E4C049018083CB0CA8F27</vt:lpwstr>
  </property>
  <property fmtid="{D5CDD505-2E9C-101B-9397-08002B2CF9AE}" pid="3" name="KSOProductBuildVer">
    <vt:lpwstr>1049-11.2.0.10463</vt:lpwstr>
  </property>
</Properties>
</file>